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5FA1C7F4-B12C-405D-AD50-B25084ACD9BD}" xr6:coauthVersionLast="47" xr6:coauthVersionMax="47" xr10:uidLastSave="{00000000-0000-0000-0000-000000000000}"/>
  <bookViews>
    <workbookView xWindow="-120" yWindow="-120" windowWidth="29040" windowHeight="15720" tabRatio="797" xr2:uid="{00000000-000D-0000-FFFF-FFFF00000000}"/>
  </bookViews>
  <sheets>
    <sheet name="様式一覧" sheetId="13" r:id="rId1"/>
    <sheet name="（様式1）総括表" sheetId="1" r:id="rId2"/>
    <sheet name="（様式1-1）出張一覧表（見積出張　一覧）" sheetId="26" r:id="rId3"/>
    <sheet name="（様式1-2）出張一覧表（見積出張　細目）" sheetId="25" r:id="rId4"/>
    <sheet name="（様式1-3）出張一覧表（工事出張　一覧）" sheetId="24" r:id="rId5"/>
    <sheet name="（様式1-4）出張一覧表（工事出張　工事別細目）" sheetId="21" r:id="rId6"/>
    <sheet name="（様式2）精算請求書" sheetId="11" r:id="rId7"/>
    <sheet name="債権者登録" sheetId="12" r:id="rId8"/>
    <sheet name="単価一覧" sheetId="5" r:id="rId9"/>
  </sheets>
  <definedNames>
    <definedName name="_xlnm._FilterDatabase" localSheetId="5" hidden="1">'（様式1-4）出張一覧表（工事出張　工事別細目）'!$R$15:$S$17</definedName>
    <definedName name="_xlnm.Print_Area" localSheetId="1">'（様式1）総括表'!$A$1:$AO$71</definedName>
    <definedName name="_xlnm.Print_Area" localSheetId="2">'（様式1-1）出張一覧表（見積出張　一覧）'!$A$1:$H$17</definedName>
    <definedName name="_xlnm.Print_Area" localSheetId="3">'（様式1-2）出張一覧表（見積出張　細目）'!$A$1:$U$163</definedName>
    <definedName name="_xlnm.Print_Area" localSheetId="4">'（様式1-3）出張一覧表（工事出張　一覧）'!$A$1:$H$17</definedName>
    <definedName name="_xlnm.Print_Area" localSheetId="5">'（様式1-4）出張一覧表（工事出張　工事別細目）'!$A$1:$AA$159</definedName>
    <definedName name="_xlnm.Print_Area" localSheetId="6">'（様式2）精算請求書'!$A$1:$AH$54</definedName>
    <definedName name="_xlnm.Print_Area" localSheetId="7">債権者登録!$B$1:$AM$49</definedName>
    <definedName name="_xlnm.Print_Area" localSheetId="8">単価一覧!$A$1:$I$110</definedName>
    <definedName name="_xlnm.Print_Area" localSheetId="0">様式一覧!$A$1:$C$19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25" l="1"/>
  <c r="T11" i="25"/>
  <c r="O15" i="25"/>
  <c r="X5" i="21" a="1"/>
  <c r="X5" i="21" s="1"/>
  <c r="S6" i="25" a="1"/>
  <c r="S6" i="25" s="1"/>
  <c r="S5" i="25" a="1"/>
  <c r="S5" i="25" s="1"/>
  <c r="S120" i="25" a="1"/>
  <c r="S120" i="25" s="1"/>
  <c r="E20" i="21" l="1"/>
  <c r="T158" i="21"/>
  <c r="Y157" i="21"/>
  <c r="X157" i="21" a="1"/>
  <c r="X157" i="21" s="1"/>
  <c r="W157" i="21"/>
  <c r="Y156" i="21"/>
  <c r="X156" i="21" a="1"/>
  <c r="X156" i="21" s="1"/>
  <c r="W156" i="21"/>
  <c r="Y155" i="21"/>
  <c r="X155" i="21" a="1"/>
  <c r="X155" i="21" s="1"/>
  <c r="W155" i="21"/>
  <c r="Y154" i="21"/>
  <c r="X154" i="21" a="1"/>
  <c r="X154" i="21" s="1"/>
  <c r="W154" i="21"/>
  <c r="Y153" i="21"/>
  <c r="X153" i="21" a="1"/>
  <c r="X153" i="21" s="1"/>
  <c r="W153" i="21"/>
  <c r="Y152" i="21"/>
  <c r="X152" i="21" a="1"/>
  <c r="X152" i="21" s="1"/>
  <c r="W152" i="21"/>
  <c r="Y151" i="21"/>
  <c r="X151" i="21" a="1"/>
  <c r="X151" i="21" s="1"/>
  <c r="W151" i="21"/>
  <c r="Y150" i="21"/>
  <c r="X150" i="21" a="1"/>
  <c r="X150" i="21" s="1"/>
  <c r="W150" i="21"/>
  <c r="Y149" i="21"/>
  <c r="X149" i="21" a="1"/>
  <c r="X149" i="21" s="1"/>
  <c r="W149" i="21"/>
  <c r="Y148" i="21"/>
  <c r="X148" i="21" a="1"/>
  <c r="X148" i="21" s="1"/>
  <c r="W148" i="21"/>
  <c r="T143" i="21"/>
  <c r="Y142" i="21"/>
  <c r="X142" i="21" a="1"/>
  <c r="X142" i="21" s="1"/>
  <c r="W142" i="21"/>
  <c r="Y141" i="21"/>
  <c r="X141" i="21" a="1"/>
  <c r="X141" i="21" s="1"/>
  <c r="W141" i="21"/>
  <c r="Y140" i="21"/>
  <c r="X140" i="21" a="1"/>
  <c r="X140" i="21" s="1"/>
  <c r="W140" i="21"/>
  <c r="Y139" i="21"/>
  <c r="X139" i="21" a="1"/>
  <c r="X139" i="21" s="1"/>
  <c r="W139" i="21"/>
  <c r="Y138" i="21"/>
  <c r="X138" i="21" a="1"/>
  <c r="X138" i="21" s="1"/>
  <c r="W138" i="21"/>
  <c r="Y137" i="21"/>
  <c r="X137" i="21" a="1"/>
  <c r="X137" i="21" s="1"/>
  <c r="W137" i="21"/>
  <c r="Y136" i="21"/>
  <c r="X136" i="21" a="1"/>
  <c r="X136" i="21" s="1"/>
  <c r="W136" i="21"/>
  <c r="Y135" i="21"/>
  <c r="X135" i="21" a="1"/>
  <c r="X135" i="21" s="1"/>
  <c r="W135" i="21"/>
  <c r="Y134" i="21"/>
  <c r="X134" i="21" a="1"/>
  <c r="X134" i="21" s="1"/>
  <c r="W134" i="21"/>
  <c r="Y133" i="21"/>
  <c r="X133" i="21" a="1"/>
  <c r="X133" i="21" s="1"/>
  <c r="W133" i="21"/>
  <c r="T126" i="21"/>
  <c r="Y125" i="21"/>
  <c r="X125" i="21" a="1"/>
  <c r="X125" i="21" s="1"/>
  <c r="W125" i="21"/>
  <c r="Y124" i="21"/>
  <c r="X124" i="21" a="1"/>
  <c r="X124" i="21" s="1"/>
  <c r="W124" i="21"/>
  <c r="Y123" i="21"/>
  <c r="X123" i="21" a="1"/>
  <c r="X123" i="21" s="1"/>
  <c r="W123" i="21"/>
  <c r="Y122" i="21"/>
  <c r="X122" i="21" a="1"/>
  <c r="X122" i="21" s="1"/>
  <c r="W122" i="21"/>
  <c r="Y121" i="21"/>
  <c r="X121" i="21" a="1"/>
  <c r="X121" i="21" s="1"/>
  <c r="W121" i="21"/>
  <c r="Y120" i="21"/>
  <c r="X120" i="21" a="1"/>
  <c r="X120" i="21" s="1"/>
  <c r="W120" i="21"/>
  <c r="Y119" i="21"/>
  <c r="X119" i="21" a="1"/>
  <c r="X119" i="21" s="1"/>
  <c r="W119" i="21"/>
  <c r="Y118" i="21"/>
  <c r="X118" i="21" a="1"/>
  <c r="X118" i="21" s="1"/>
  <c r="W118" i="21"/>
  <c r="Y117" i="21"/>
  <c r="X117" i="21" a="1"/>
  <c r="X117" i="21" s="1"/>
  <c r="W117" i="21"/>
  <c r="Y116" i="21"/>
  <c r="X116" i="21" a="1"/>
  <c r="X116" i="21" s="1"/>
  <c r="W116" i="21"/>
  <c r="T111" i="21"/>
  <c r="Y110" i="21"/>
  <c r="X110" i="21" a="1"/>
  <c r="X110" i="21" s="1"/>
  <c r="W110" i="21"/>
  <c r="Y109" i="21"/>
  <c r="X109" i="21" a="1"/>
  <c r="X109" i="21" s="1"/>
  <c r="W109" i="21"/>
  <c r="Y108" i="21"/>
  <c r="X108" i="21" a="1"/>
  <c r="X108" i="21" s="1"/>
  <c r="W108" i="21"/>
  <c r="Y107" i="21"/>
  <c r="X107" i="21" a="1"/>
  <c r="X107" i="21" s="1"/>
  <c r="W107" i="21"/>
  <c r="Y106" i="21"/>
  <c r="X106" i="21" a="1"/>
  <c r="X106" i="21" s="1"/>
  <c r="W106" i="21"/>
  <c r="Y105" i="21"/>
  <c r="X105" i="21" a="1"/>
  <c r="X105" i="21" s="1"/>
  <c r="W105" i="21"/>
  <c r="Y104" i="21"/>
  <c r="X104" i="21" a="1"/>
  <c r="X104" i="21" s="1"/>
  <c r="W104" i="21"/>
  <c r="Y103" i="21"/>
  <c r="X103" i="21" a="1"/>
  <c r="X103" i="21" s="1"/>
  <c r="W103" i="21"/>
  <c r="Y102" i="21"/>
  <c r="X102" i="21" a="1"/>
  <c r="X102" i="21" s="1"/>
  <c r="W102" i="21"/>
  <c r="Y101" i="21"/>
  <c r="X101" i="21" a="1"/>
  <c r="X101" i="21" s="1"/>
  <c r="W101" i="21"/>
  <c r="T94" i="21"/>
  <c r="Y93" i="21"/>
  <c r="X93" i="21" a="1"/>
  <c r="X93" i="21" s="1"/>
  <c r="W93" i="21"/>
  <c r="Y92" i="21"/>
  <c r="X92" i="21" a="1"/>
  <c r="X92" i="21" s="1"/>
  <c r="W92" i="21"/>
  <c r="Y91" i="21"/>
  <c r="X91" i="21" a="1"/>
  <c r="X91" i="21" s="1"/>
  <c r="W91" i="21"/>
  <c r="Y90" i="21"/>
  <c r="X90" i="21" a="1"/>
  <c r="X90" i="21" s="1"/>
  <c r="W90" i="21"/>
  <c r="Y89" i="21"/>
  <c r="X89" i="21" a="1"/>
  <c r="X89" i="21" s="1"/>
  <c r="W89" i="21"/>
  <c r="Y88" i="21"/>
  <c r="X88" i="21" a="1"/>
  <c r="X88" i="21" s="1"/>
  <c r="W88" i="21"/>
  <c r="Y87" i="21"/>
  <c r="X87" i="21" a="1"/>
  <c r="X87" i="21" s="1"/>
  <c r="W87" i="21"/>
  <c r="Y86" i="21"/>
  <c r="X86" i="21" a="1"/>
  <c r="X86" i="21" s="1"/>
  <c r="W86" i="21"/>
  <c r="Y85" i="21"/>
  <c r="X85" i="21" a="1"/>
  <c r="X85" i="21" s="1"/>
  <c r="W85" i="21"/>
  <c r="Y84" i="21"/>
  <c r="X84" i="21" a="1"/>
  <c r="X84" i="21" s="1"/>
  <c r="W84" i="21"/>
  <c r="T79" i="21"/>
  <c r="Y78" i="21"/>
  <c r="X78" i="21" a="1"/>
  <c r="X78" i="21" s="1"/>
  <c r="W78" i="21"/>
  <c r="Y77" i="21"/>
  <c r="X77" i="21" a="1"/>
  <c r="X77" i="21" s="1"/>
  <c r="W77" i="21"/>
  <c r="Y76" i="21"/>
  <c r="X76" i="21" a="1"/>
  <c r="X76" i="21" s="1"/>
  <c r="W76" i="21"/>
  <c r="Y75" i="21"/>
  <c r="X75" i="21" a="1"/>
  <c r="X75" i="21" s="1"/>
  <c r="W75" i="21"/>
  <c r="Y74" i="21"/>
  <c r="X74" i="21" a="1"/>
  <c r="X74" i="21" s="1"/>
  <c r="W74" i="21"/>
  <c r="Y73" i="21"/>
  <c r="X73" i="21" a="1"/>
  <c r="X73" i="21" s="1"/>
  <c r="W73" i="21"/>
  <c r="Y72" i="21"/>
  <c r="X72" i="21" a="1"/>
  <c r="X72" i="21" s="1"/>
  <c r="W72" i="21"/>
  <c r="Y71" i="21"/>
  <c r="X71" i="21" a="1"/>
  <c r="X71" i="21" s="1"/>
  <c r="W71" i="21"/>
  <c r="Y70" i="21"/>
  <c r="X70" i="21" a="1"/>
  <c r="X70" i="21" s="1"/>
  <c r="W70" i="21"/>
  <c r="Y69" i="21"/>
  <c r="X69" i="21" a="1"/>
  <c r="X69" i="21" s="1"/>
  <c r="W69" i="21"/>
  <c r="T62" i="21"/>
  <c r="Y61" i="21"/>
  <c r="X61" i="21" a="1"/>
  <c r="X61" i="21" s="1"/>
  <c r="W61" i="21"/>
  <c r="Y60" i="21"/>
  <c r="X60" i="21" a="1"/>
  <c r="X60" i="21" s="1"/>
  <c r="W60" i="21"/>
  <c r="Y59" i="21"/>
  <c r="X59" i="21" a="1"/>
  <c r="X59" i="21" s="1"/>
  <c r="W59" i="21"/>
  <c r="Y58" i="21"/>
  <c r="X58" i="21" a="1"/>
  <c r="X58" i="21" s="1"/>
  <c r="W58" i="21"/>
  <c r="Y57" i="21"/>
  <c r="X57" i="21" a="1"/>
  <c r="X57" i="21" s="1"/>
  <c r="W57" i="21"/>
  <c r="Y56" i="21"/>
  <c r="X56" i="21" a="1"/>
  <c r="X56" i="21" s="1"/>
  <c r="W56" i="21"/>
  <c r="Y55" i="21"/>
  <c r="X55" i="21" a="1"/>
  <c r="X55" i="21" s="1"/>
  <c r="W55" i="21"/>
  <c r="Y54" i="21"/>
  <c r="X54" i="21" a="1"/>
  <c r="X54" i="21" s="1"/>
  <c r="W54" i="21"/>
  <c r="Y53" i="21"/>
  <c r="X53" i="21" a="1"/>
  <c r="X53" i="21" s="1"/>
  <c r="W53" i="21"/>
  <c r="Y52" i="21"/>
  <c r="X52" i="21" a="1"/>
  <c r="X52" i="21" s="1"/>
  <c r="W52" i="21"/>
  <c r="T47" i="21"/>
  <c r="Y46" i="21"/>
  <c r="X46" i="21" a="1"/>
  <c r="X46" i="21" s="1"/>
  <c r="W46" i="21"/>
  <c r="Y45" i="21"/>
  <c r="X45" i="21" a="1"/>
  <c r="X45" i="21" s="1"/>
  <c r="W45" i="21"/>
  <c r="Y44" i="21"/>
  <c r="X44" i="21" a="1"/>
  <c r="X44" i="21" s="1"/>
  <c r="W44" i="21"/>
  <c r="Y43" i="21"/>
  <c r="X43" i="21" a="1"/>
  <c r="X43" i="21" s="1"/>
  <c r="W43" i="21"/>
  <c r="Y42" i="21"/>
  <c r="X42" i="21" a="1"/>
  <c r="X42" i="21" s="1"/>
  <c r="W42" i="21"/>
  <c r="Y41" i="21"/>
  <c r="X41" i="21" a="1"/>
  <c r="X41" i="21" s="1"/>
  <c r="W41" i="21"/>
  <c r="Y40" i="21"/>
  <c r="X40" i="21" a="1"/>
  <c r="X40" i="21" s="1"/>
  <c r="W40" i="21"/>
  <c r="Y39" i="21"/>
  <c r="X39" i="21" a="1"/>
  <c r="X39" i="21" s="1"/>
  <c r="W39" i="21"/>
  <c r="Y38" i="21"/>
  <c r="X38" i="21" a="1"/>
  <c r="X38" i="21" s="1"/>
  <c r="W38" i="21"/>
  <c r="Y37" i="21"/>
  <c r="X37" i="21" a="1"/>
  <c r="X37" i="21" s="1"/>
  <c r="W37" i="21"/>
  <c r="O162" i="25"/>
  <c r="S161" i="25" a="1"/>
  <c r="S161" i="25" s="1"/>
  <c r="R161" i="25"/>
  <c r="S160" i="25" a="1"/>
  <c r="S160" i="25" s="1"/>
  <c r="R160" i="25"/>
  <c r="S159" i="25" a="1"/>
  <c r="S159" i="25" s="1"/>
  <c r="R159" i="25"/>
  <c r="S158" i="25" a="1"/>
  <c r="S158" i="25" s="1"/>
  <c r="R158" i="25"/>
  <c r="S157" i="25" a="1"/>
  <c r="S157" i="25" s="1"/>
  <c r="R157" i="25"/>
  <c r="S156" i="25" a="1"/>
  <c r="S156" i="25" s="1"/>
  <c r="R156" i="25"/>
  <c r="S155" i="25" a="1"/>
  <c r="S155" i="25" s="1"/>
  <c r="R155" i="25"/>
  <c r="S154" i="25" a="1"/>
  <c r="S154" i="25" s="1"/>
  <c r="R154" i="25"/>
  <c r="S153" i="25" a="1"/>
  <c r="S153" i="25" s="1"/>
  <c r="R153" i="25"/>
  <c r="S152" i="25" a="1"/>
  <c r="S152" i="25" s="1"/>
  <c r="R152" i="25"/>
  <c r="O147" i="25"/>
  <c r="S146" i="25" a="1"/>
  <c r="S146" i="25" s="1"/>
  <c r="R146" i="25"/>
  <c r="S145" i="25" a="1"/>
  <c r="S145" i="25" s="1"/>
  <c r="R145" i="25"/>
  <c r="S144" i="25" a="1"/>
  <c r="S144" i="25" s="1"/>
  <c r="R144" i="25"/>
  <c r="S143" i="25" a="1"/>
  <c r="S143" i="25" s="1"/>
  <c r="R143" i="25"/>
  <c r="S142" i="25" a="1"/>
  <c r="S142" i="25" s="1"/>
  <c r="R142" i="25"/>
  <c r="S141" i="25" a="1"/>
  <c r="S141" i="25" s="1"/>
  <c r="R141" i="25"/>
  <c r="S140" i="25" a="1"/>
  <c r="S140" i="25" s="1"/>
  <c r="R140" i="25"/>
  <c r="S139" i="25" a="1"/>
  <c r="S139" i="25" s="1"/>
  <c r="R139" i="25"/>
  <c r="S138" i="25" a="1"/>
  <c r="S138" i="25" s="1"/>
  <c r="T138" i="25" s="1"/>
  <c r="R138" i="25"/>
  <c r="S137" i="25" a="1"/>
  <c r="S137" i="25" s="1"/>
  <c r="R137" i="25"/>
  <c r="O129" i="25"/>
  <c r="S128" i="25" a="1"/>
  <c r="S128" i="25" s="1"/>
  <c r="R128" i="25"/>
  <c r="S127" i="25" a="1"/>
  <c r="S127" i="25" s="1"/>
  <c r="R127" i="25"/>
  <c r="S126" i="25" a="1"/>
  <c r="S126" i="25" s="1"/>
  <c r="R126" i="25"/>
  <c r="S125" i="25" a="1"/>
  <c r="S125" i="25" s="1"/>
  <c r="R125" i="25"/>
  <c r="S124" i="25" a="1"/>
  <c r="S124" i="25" s="1"/>
  <c r="R124" i="25"/>
  <c r="S123" i="25" a="1"/>
  <c r="S123" i="25" s="1"/>
  <c r="R123" i="25"/>
  <c r="S122" i="25" a="1"/>
  <c r="S122" i="25" s="1"/>
  <c r="R122" i="25"/>
  <c r="S121" i="25" a="1"/>
  <c r="S121" i="25" s="1"/>
  <c r="R121" i="25"/>
  <c r="R120" i="25"/>
  <c r="S119" i="25" a="1"/>
  <c r="S119" i="25" s="1"/>
  <c r="R119" i="25"/>
  <c r="O114" i="25"/>
  <c r="S113" i="25" a="1"/>
  <c r="S113" i="25" s="1"/>
  <c r="R113" i="25"/>
  <c r="S112" i="25" a="1"/>
  <c r="S112" i="25" s="1"/>
  <c r="R112" i="25"/>
  <c r="S111" i="25" a="1"/>
  <c r="S111" i="25" s="1"/>
  <c r="R111" i="25"/>
  <c r="S110" i="25" a="1"/>
  <c r="S110" i="25" s="1"/>
  <c r="R110" i="25"/>
  <c r="S109" i="25" a="1"/>
  <c r="S109" i="25" s="1"/>
  <c r="R109" i="25"/>
  <c r="S108" i="25" a="1"/>
  <c r="S108" i="25" s="1"/>
  <c r="R108" i="25"/>
  <c r="S107" i="25" a="1"/>
  <c r="S107" i="25" s="1"/>
  <c r="R107" i="25"/>
  <c r="S106" i="25" a="1"/>
  <c r="S106" i="25" s="1"/>
  <c r="R106" i="25"/>
  <c r="S105" i="25" a="1"/>
  <c r="S105" i="25" s="1"/>
  <c r="R105" i="25"/>
  <c r="S104" i="25" a="1"/>
  <c r="S104" i="25" s="1"/>
  <c r="R104" i="25"/>
  <c r="O96" i="25"/>
  <c r="S95" i="25" a="1"/>
  <c r="S95" i="25" s="1"/>
  <c r="R95" i="25"/>
  <c r="S94" i="25" a="1"/>
  <c r="S94" i="25" s="1"/>
  <c r="R94" i="25"/>
  <c r="S93" i="25" a="1"/>
  <c r="S93" i="25" s="1"/>
  <c r="R93" i="25"/>
  <c r="S92" i="25" a="1"/>
  <c r="S92" i="25" s="1"/>
  <c r="R92" i="25"/>
  <c r="S91" i="25" a="1"/>
  <c r="S91" i="25" s="1"/>
  <c r="R91" i="25"/>
  <c r="S90" i="25" a="1"/>
  <c r="S90" i="25" s="1"/>
  <c r="R90" i="25"/>
  <c r="S89" i="25" a="1"/>
  <c r="S89" i="25" s="1"/>
  <c r="R89" i="25"/>
  <c r="S88" i="25" a="1"/>
  <c r="S88" i="25" s="1"/>
  <c r="R88" i="25"/>
  <c r="S87" i="25" a="1"/>
  <c r="S87" i="25" s="1"/>
  <c r="R87" i="25"/>
  <c r="S86" i="25" a="1"/>
  <c r="S86" i="25" s="1"/>
  <c r="R86" i="25"/>
  <c r="O81" i="25"/>
  <c r="S80" i="25" a="1"/>
  <c r="S80" i="25" s="1"/>
  <c r="R80" i="25"/>
  <c r="S79" i="25" a="1"/>
  <c r="S79" i="25" s="1"/>
  <c r="R79" i="25"/>
  <c r="S78" i="25" a="1"/>
  <c r="S78" i="25" s="1"/>
  <c r="R78" i="25"/>
  <c r="S77" i="25" a="1"/>
  <c r="S77" i="25" s="1"/>
  <c r="R77" i="25"/>
  <c r="S76" i="25" a="1"/>
  <c r="S76" i="25" s="1"/>
  <c r="R76" i="25"/>
  <c r="S75" i="25" a="1"/>
  <c r="S75" i="25" s="1"/>
  <c r="R75" i="25"/>
  <c r="S74" i="25" a="1"/>
  <c r="S74" i="25" s="1"/>
  <c r="R74" i="25"/>
  <c r="S73" i="25" a="1"/>
  <c r="S73" i="25" s="1"/>
  <c r="R73" i="25"/>
  <c r="S72" i="25" a="1"/>
  <c r="S72" i="25" s="1"/>
  <c r="R72" i="25"/>
  <c r="S71" i="25" a="1"/>
  <c r="S71" i="25" s="1"/>
  <c r="R71" i="25"/>
  <c r="O63" i="25"/>
  <c r="S62" i="25" a="1"/>
  <c r="S62" i="25" s="1"/>
  <c r="R62" i="25"/>
  <c r="S61" i="25" a="1"/>
  <c r="S61" i="25" s="1"/>
  <c r="R61" i="25"/>
  <c r="S60" i="25" a="1"/>
  <c r="S60" i="25" s="1"/>
  <c r="R60" i="25"/>
  <c r="S59" i="25" a="1"/>
  <c r="S59" i="25" s="1"/>
  <c r="R59" i="25"/>
  <c r="S58" i="25" a="1"/>
  <c r="S58" i="25" s="1"/>
  <c r="R58" i="25"/>
  <c r="S57" i="25" a="1"/>
  <c r="S57" i="25" s="1"/>
  <c r="R57" i="25"/>
  <c r="S56" i="25" a="1"/>
  <c r="S56" i="25" s="1"/>
  <c r="R56" i="25"/>
  <c r="S55" i="25" a="1"/>
  <c r="S55" i="25" s="1"/>
  <c r="R55" i="25"/>
  <c r="S54" i="25" a="1"/>
  <c r="S54" i="25" s="1"/>
  <c r="R54" i="25"/>
  <c r="S53" i="25" a="1"/>
  <c r="S53" i="25" s="1"/>
  <c r="R53" i="25"/>
  <c r="O48" i="25"/>
  <c r="S47" i="25" a="1"/>
  <c r="S47" i="25" s="1"/>
  <c r="R47" i="25"/>
  <c r="S46" i="25" a="1"/>
  <c r="S46" i="25" s="1"/>
  <c r="R46" i="25"/>
  <c r="S45" i="25" a="1"/>
  <c r="S45" i="25" s="1"/>
  <c r="R45" i="25"/>
  <c r="S44" i="25" a="1"/>
  <c r="S44" i="25" s="1"/>
  <c r="R44" i="25"/>
  <c r="S43" i="25" a="1"/>
  <c r="S43" i="25" s="1"/>
  <c r="R43" i="25"/>
  <c r="S42" i="25" a="1"/>
  <c r="S42" i="25" s="1"/>
  <c r="R42" i="25"/>
  <c r="S41" i="25" a="1"/>
  <c r="S41" i="25" s="1"/>
  <c r="R41" i="25"/>
  <c r="S40" i="25" a="1"/>
  <c r="S40" i="25" s="1"/>
  <c r="R40" i="25"/>
  <c r="S39" i="25" a="1"/>
  <c r="S39" i="25" s="1"/>
  <c r="R39" i="25"/>
  <c r="S38" i="25" a="1"/>
  <c r="S38" i="25" s="1"/>
  <c r="R38" i="25"/>
  <c r="O30" i="25"/>
  <c r="S29" i="25" a="1"/>
  <c r="S29" i="25" s="1"/>
  <c r="R29" i="25"/>
  <c r="S28" i="25" a="1"/>
  <c r="S28" i="25" s="1"/>
  <c r="R28" i="25"/>
  <c r="S27" i="25" a="1"/>
  <c r="S27" i="25" s="1"/>
  <c r="R27" i="25"/>
  <c r="S26" i="25" a="1"/>
  <c r="S26" i="25" s="1"/>
  <c r="R26" i="25"/>
  <c r="S25" i="25" a="1"/>
  <c r="S25" i="25" s="1"/>
  <c r="R25" i="25"/>
  <c r="S24" i="25" a="1"/>
  <c r="S24" i="25" s="1"/>
  <c r="R24" i="25"/>
  <c r="S23" i="25" a="1"/>
  <c r="S23" i="25" s="1"/>
  <c r="R23" i="25"/>
  <c r="S22" i="25" a="1"/>
  <c r="S22" i="25" s="1"/>
  <c r="R22" i="25"/>
  <c r="S21" i="25" a="1"/>
  <c r="S21" i="25" s="1"/>
  <c r="R21" i="25"/>
  <c r="S20" i="25" a="1"/>
  <c r="S20" i="25" s="1"/>
  <c r="R20" i="25"/>
  <c r="R5" i="25"/>
  <c r="T123" i="25" l="1"/>
  <c r="T127" i="25"/>
  <c r="T121" i="25"/>
  <c r="T125" i="25"/>
  <c r="Z72" i="21"/>
  <c r="Z45" i="21"/>
  <c r="Z57" i="21"/>
  <c r="Z88" i="21"/>
  <c r="Z153" i="21"/>
  <c r="Z77" i="21"/>
  <c r="Z59" i="21"/>
  <c r="Z117" i="21"/>
  <c r="Z41" i="21"/>
  <c r="Z46" i="21"/>
  <c r="Z52" i="21"/>
  <c r="Z125" i="21"/>
  <c r="Z102" i="21"/>
  <c r="Z93" i="21"/>
  <c r="Z110" i="21"/>
  <c r="Z135" i="21"/>
  <c r="Z140" i="21"/>
  <c r="Z58" i="21"/>
  <c r="Z103" i="21"/>
  <c r="Z118" i="21"/>
  <c r="Z39" i="21"/>
  <c r="Z101" i="21"/>
  <c r="Z109" i="21"/>
  <c r="Z116" i="21"/>
  <c r="Z124" i="21"/>
  <c r="Z138" i="21"/>
  <c r="Z43" i="21"/>
  <c r="Z54" i="21"/>
  <c r="Z70" i="21"/>
  <c r="Z75" i="21"/>
  <c r="Z76" i="21"/>
  <c r="Z86" i="21"/>
  <c r="Z87" i="21"/>
  <c r="Z92" i="21"/>
  <c r="Z107" i="21"/>
  <c r="Z108" i="21"/>
  <c r="Z122" i="21"/>
  <c r="Z123" i="21"/>
  <c r="Z137" i="21"/>
  <c r="Z142" i="21"/>
  <c r="Z151" i="21"/>
  <c r="Z156" i="21"/>
  <c r="Z157" i="21"/>
  <c r="Z134" i="21"/>
  <c r="Z56" i="21"/>
  <c r="Z71" i="21"/>
  <c r="Z37" i="21"/>
  <c r="Z42" i="21"/>
  <c r="Z53" i="21"/>
  <c r="Z60" i="21"/>
  <c r="Z61" i="21"/>
  <c r="Z69" i="21"/>
  <c r="Z74" i="21"/>
  <c r="Z85" i="21"/>
  <c r="Z90" i="21"/>
  <c r="Z91" i="21"/>
  <c r="Z105" i="21"/>
  <c r="Z106" i="21"/>
  <c r="Z120" i="21"/>
  <c r="Z121" i="21"/>
  <c r="Z136" i="21"/>
  <c r="Z141" i="21"/>
  <c r="Z148" i="21"/>
  <c r="Z149" i="21"/>
  <c r="Z150" i="21"/>
  <c r="Z154" i="21"/>
  <c r="Z155" i="21"/>
  <c r="T59" i="25"/>
  <c r="T53" i="25"/>
  <c r="T55" i="25"/>
  <c r="T57" i="25"/>
  <c r="T61" i="25"/>
  <c r="T119" i="25"/>
  <c r="T72" i="25"/>
  <c r="T104" i="25"/>
  <c r="T106" i="25"/>
  <c r="T140" i="25"/>
  <c r="T39" i="25"/>
  <c r="T43" i="25"/>
  <c r="T47" i="25"/>
  <c r="T41" i="25"/>
  <c r="T45" i="25"/>
  <c r="T74" i="25"/>
  <c r="T76" i="25"/>
  <c r="T78" i="25"/>
  <c r="T108" i="25"/>
  <c r="T110" i="25"/>
  <c r="T112" i="25"/>
  <c r="T142" i="25"/>
  <c r="T144" i="25"/>
  <c r="T146" i="25"/>
  <c r="T71" i="25"/>
  <c r="T109" i="25"/>
  <c r="T111" i="25"/>
  <c r="T113" i="25"/>
  <c r="T137" i="25"/>
  <c r="T139" i="25"/>
  <c r="T141" i="25"/>
  <c r="T143" i="25"/>
  <c r="T145" i="25"/>
  <c r="T54" i="25"/>
  <c r="T58" i="25"/>
  <c r="T73" i="25"/>
  <c r="T75" i="25"/>
  <c r="T77" i="25"/>
  <c r="T79" i="25"/>
  <c r="T105" i="25"/>
  <c r="T107" i="25"/>
  <c r="T38" i="25"/>
  <c r="T40" i="25"/>
  <c r="T42" i="25"/>
  <c r="T44" i="25"/>
  <c r="T46" i="25"/>
  <c r="T60" i="25"/>
  <c r="T62" i="25"/>
  <c r="T120" i="25"/>
  <c r="T122" i="25"/>
  <c r="T124" i="25"/>
  <c r="T126" i="25"/>
  <c r="T128" i="25"/>
  <c r="T56" i="25"/>
  <c r="T80" i="25"/>
  <c r="T87" i="25"/>
  <c r="T89" i="25"/>
  <c r="T91" i="25"/>
  <c r="T156" i="25"/>
  <c r="T160" i="25"/>
  <c r="T153" i="25"/>
  <c r="T155" i="25"/>
  <c r="T159" i="25"/>
  <c r="T93" i="25"/>
  <c r="T158" i="25"/>
  <c r="T92" i="25"/>
  <c r="T95" i="25"/>
  <c r="T152" i="25"/>
  <c r="T154" i="25"/>
  <c r="T157" i="25"/>
  <c r="T161" i="25"/>
  <c r="T94" i="25"/>
  <c r="Z133" i="21"/>
  <c r="Z139" i="21"/>
  <c r="Z152" i="21"/>
  <c r="Z104" i="21"/>
  <c r="Z119" i="21"/>
  <c r="Z73" i="21"/>
  <c r="Z78" i="21"/>
  <c r="Z84" i="21"/>
  <c r="Z89" i="21"/>
  <c r="Z40" i="21"/>
  <c r="Z38" i="21"/>
  <c r="Z44" i="21"/>
  <c r="Z55" i="21"/>
  <c r="T86" i="25"/>
  <c r="T88" i="25"/>
  <c r="T90" i="25"/>
  <c r="T21" i="25"/>
  <c r="T23" i="25"/>
  <c r="T25" i="25"/>
  <c r="T27" i="25"/>
  <c r="T29" i="25"/>
  <c r="T20" i="25"/>
  <c r="T22" i="25"/>
  <c r="T24" i="25"/>
  <c r="T26" i="25"/>
  <c r="T28" i="25"/>
  <c r="Z79" i="21" l="1"/>
  <c r="Z80" i="21" s="1"/>
  <c r="Z62" i="21"/>
  <c r="Z63" i="21" s="1"/>
  <c r="Z126" i="21"/>
  <c r="Z127" i="21" s="1"/>
  <c r="Z143" i="21"/>
  <c r="Z144" i="21" s="1"/>
  <c r="Z94" i="21"/>
  <c r="Z95" i="21" s="1"/>
  <c r="Z111" i="21"/>
  <c r="Z112" i="21" s="1"/>
  <c r="Z47" i="21"/>
  <c r="Z48" i="21" s="1"/>
  <c r="Z158" i="21"/>
  <c r="Z159" i="21" s="1"/>
  <c r="T129" i="25"/>
  <c r="T130" i="25" s="1"/>
  <c r="T147" i="25"/>
  <c r="T148" i="25" s="1"/>
  <c r="T114" i="25"/>
  <c r="T115" i="25" s="1"/>
  <c r="T48" i="25"/>
  <c r="T49" i="25" s="1"/>
  <c r="T63" i="25"/>
  <c r="T64" i="25" s="1"/>
  <c r="T81" i="25"/>
  <c r="T82" i="25" s="1"/>
  <c r="T162" i="25"/>
  <c r="T163" i="25" s="1"/>
  <c r="T96" i="25"/>
  <c r="T97" i="25" s="1"/>
  <c r="T30" i="25"/>
  <c r="T31" i="25" s="1"/>
  <c r="F11" i="24" l="1"/>
  <c r="F14" i="24"/>
  <c r="E14" i="24"/>
  <c r="C14" i="24"/>
  <c r="B14" i="24"/>
  <c r="F13" i="24"/>
  <c r="E13" i="24"/>
  <c r="C13" i="24"/>
  <c r="B13" i="24"/>
  <c r="F12" i="24"/>
  <c r="E12" i="24"/>
  <c r="C12" i="24"/>
  <c r="B12" i="24"/>
  <c r="E11" i="24"/>
  <c r="C11" i="24"/>
  <c r="B11" i="24"/>
  <c r="F10" i="24"/>
  <c r="E10" i="24"/>
  <c r="C10" i="24"/>
  <c r="B10" i="24"/>
  <c r="F9" i="24"/>
  <c r="E9" i="24"/>
  <c r="C9" i="24"/>
  <c r="B9" i="24"/>
  <c r="F8" i="24"/>
  <c r="E8" i="24"/>
  <c r="C8" i="24"/>
  <c r="B8" i="24"/>
  <c r="F7" i="24"/>
  <c r="E7" i="24"/>
  <c r="C7" i="24"/>
  <c r="B7" i="24"/>
  <c r="E6" i="24"/>
  <c r="C6" i="24"/>
  <c r="B6" i="24"/>
  <c r="F10" i="26"/>
  <c r="F14" i="26"/>
  <c r="F13" i="26"/>
  <c r="E14" i="26"/>
  <c r="C14" i="26"/>
  <c r="B14" i="26"/>
  <c r="E13" i="26"/>
  <c r="C13" i="26"/>
  <c r="B13" i="26"/>
  <c r="F12" i="26"/>
  <c r="E12" i="26"/>
  <c r="C12" i="26"/>
  <c r="B12" i="26"/>
  <c r="F11" i="26"/>
  <c r="E11" i="26"/>
  <c r="C11" i="26"/>
  <c r="B11" i="26"/>
  <c r="E10" i="26"/>
  <c r="C10" i="26"/>
  <c r="B10" i="26"/>
  <c r="F9" i="26"/>
  <c r="E9" i="26"/>
  <c r="C9" i="26"/>
  <c r="B9" i="26"/>
  <c r="F8" i="26"/>
  <c r="E8" i="26"/>
  <c r="C8" i="26"/>
  <c r="B8" i="26"/>
  <c r="F7" i="26"/>
  <c r="E7" i="26"/>
  <c r="C7" i="26"/>
  <c r="B7" i="26"/>
  <c r="F6" i="26"/>
  <c r="E6" i="26"/>
  <c r="C6" i="26"/>
  <c r="B6" i="26"/>
  <c r="E5" i="26"/>
  <c r="C5" i="26"/>
  <c r="B5" i="26"/>
  <c r="Y5" i="21"/>
  <c r="S14" i="25" a="1"/>
  <c r="S14" i="25" s="1"/>
  <c r="R14" i="25"/>
  <c r="S13" i="25" a="1"/>
  <c r="S13" i="25" s="1"/>
  <c r="R13" i="25"/>
  <c r="S12" i="25" a="1"/>
  <c r="S12" i="25" s="1"/>
  <c r="R12" i="25"/>
  <c r="S11" i="25" a="1"/>
  <c r="S11" i="25" s="1"/>
  <c r="R11" i="25"/>
  <c r="S10" i="25" a="1"/>
  <c r="S10" i="25" s="1"/>
  <c r="R10" i="25"/>
  <c r="S9" i="25" a="1"/>
  <c r="S9" i="25" s="1"/>
  <c r="R9" i="25"/>
  <c r="S8" i="25" a="1"/>
  <c r="S8" i="25" s="1"/>
  <c r="R8" i="25"/>
  <c r="S7" i="25" a="1"/>
  <c r="S7" i="25" s="1"/>
  <c r="R7" i="25"/>
  <c r="R6" i="25"/>
  <c r="Y29" i="21"/>
  <c r="X29" i="21" a="1"/>
  <c r="X29" i="21" s="1"/>
  <c r="W29" i="21"/>
  <c r="Y28" i="21"/>
  <c r="X28" i="21" a="1"/>
  <c r="X28" i="21" s="1"/>
  <c r="W28" i="21"/>
  <c r="Y27" i="21"/>
  <c r="X27" i="21" a="1"/>
  <c r="X27" i="21" s="1"/>
  <c r="W27" i="21"/>
  <c r="Y26" i="21"/>
  <c r="X26" i="21" a="1"/>
  <c r="X26" i="21" s="1"/>
  <c r="W26" i="21"/>
  <c r="Y25" i="21"/>
  <c r="X25" i="21" a="1"/>
  <c r="X25" i="21" s="1"/>
  <c r="W25" i="21"/>
  <c r="Y24" i="21"/>
  <c r="X24" i="21" a="1"/>
  <c r="X24" i="21" s="1"/>
  <c r="W24" i="21"/>
  <c r="Y23" i="21"/>
  <c r="X23" i="21" a="1"/>
  <c r="X23" i="21" s="1"/>
  <c r="W23" i="21"/>
  <c r="Y22" i="21"/>
  <c r="X22" i="21" a="1"/>
  <c r="X22" i="21" s="1"/>
  <c r="W22" i="21"/>
  <c r="Y21" i="21"/>
  <c r="X21" i="21" a="1"/>
  <c r="X21" i="21" s="1"/>
  <c r="W21" i="21"/>
  <c r="Y20" i="21"/>
  <c r="X20" i="21" a="1"/>
  <c r="X20" i="21" s="1"/>
  <c r="W20" i="21"/>
  <c r="Y6" i="21"/>
  <c r="Y7" i="21"/>
  <c r="Y8" i="21"/>
  <c r="Y9" i="21"/>
  <c r="Y10" i="21"/>
  <c r="Y11" i="21"/>
  <c r="Y12" i="21"/>
  <c r="Y13" i="21"/>
  <c r="Y14" i="21"/>
  <c r="W5" i="21"/>
  <c r="Z28" i="21" l="1"/>
  <c r="Z26" i="21"/>
  <c r="Z25" i="21"/>
  <c r="Z27" i="21"/>
  <c r="Z29" i="21"/>
  <c r="Z24" i="21"/>
  <c r="Z23" i="21"/>
  <c r="Z22" i="21"/>
  <c r="Z21" i="21"/>
  <c r="Z20" i="21"/>
  <c r="Z5" i="21"/>
  <c r="T5" i="25"/>
  <c r="T14" i="25"/>
  <c r="T7" i="25"/>
  <c r="T8" i="25"/>
  <c r="T12" i="25"/>
  <c r="T13" i="25"/>
  <c r="T6" i="25"/>
  <c r="T10" i="25"/>
  <c r="W6" i="21"/>
  <c r="W7" i="21"/>
  <c r="W8" i="21"/>
  <c r="W9" i="21"/>
  <c r="W10" i="21"/>
  <c r="W11" i="21"/>
  <c r="W12" i="21"/>
  <c r="W13" i="21"/>
  <c r="W14" i="21"/>
  <c r="X6" i="21" a="1"/>
  <c r="X6" i="21" s="1"/>
  <c r="X7" i="21" a="1"/>
  <c r="X7" i="21" s="1"/>
  <c r="X8" i="21" a="1"/>
  <c r="X8" i="21" s="1"/>
  <c r="X9" i="21" a="1"/>
  <c r="X9" i="21" s="1"/>
  <c r="X10" i="21" a="1"/>
  <c r="X10" i="21" s="1"/>
  <c r="X11" i="21" a="1"/>
  <c r="X11" i="21" s="1"/>
  <c r="X12" i="21" a="1"/>
  <c r="X12" i="21" s="1"/>
  <c r="X13" i="21" a="1"/>
  <c r="X13" i="21" s="1"/>
  <c r="X14" i="21" a="1"/>
  <c r="X14" i="21" s="1"/>
  <c r="Z7" i="21" l="1"/>
  <c r="Z30" i="21"/>
  <c r="Z31" i="21" s="1"/>
  <c r="F6" i="24" s="1"/>
  <c r="Z6" i="21"/>
  <c r="Z14" i="21"/>
  <c r="Z10" i="21"/>
  <c r="Z13" i="21"/>
  <c r="Z9" i="21"/>
  <c r="Z12" i="21"/>
  <c r="Z8" i="21"/>
  <c r="Z11" i="21"/>
  <c r="T15" i="25"/>
  <c r="T16" i="25" s="1"/>
  <c r="F5" i="26" s="1"/>
  <c r="F16" i="26" s="1"/>
  <c r="Q25" i="1" s="1"/>
  <c r="Z15" i="21" l="1"/>
  <c r="Z16" i="21" s="1"/>
  <c r="F5" i="24" s="1"/>
  <c r="F16" i="24" s="1"/>
  <c r="E5" i="24"/>
  <c r="C5" i="24"/>
  <c r="B5" i="24"/>
  <c r="T30" i="21"/>
  <c r="T15" i="21"/>
  <c r="G25" i="12"/>
  <c r="G24" i="12"/>
  <c r="AG15" i="12"/>
  <c r="V10" i="11"/>
  <c r="V9" i="11"/>
  <c r="AJ5" i="12"/>
  <c r="AG5" i="12"/>
  <c r="AD5" i="12"/>
  <c r="Q29" i="1" l="1"/>
  <c r="V7" i="11"/>
  <c r="L15" i="12"/>
  <c r="Z6" i="11"/>
  <c r="Q35" i="1" l="1"/>
  <c r="S26" i="11" s="1"/>
  <c r="G21" i="12"/>
  <c r="G22" i="12"/>
  <c r="G17" i="12"/>
  <c r="AJ25" i="12"/>
  <c r="AA15" i="12"/>
  <c r="AF25" i="12" s="1"/>
  <c r="V15" i="12"/>
  <c r="AC25" i="12" s="1"/>
  <c r="G15" i="12"/>
  <c r="V8" i="11" l="1"/>
  <c r="W6" i="11"/>
  <c r="S28" i="11" l="1"/>
  <c r="S32"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 authorId="0" shapeId="0" xr:uid="{F3206364-5905-4CD6-A61C-51EAE58D79F9}">
      <text>
        <r>
          <rPr>
            <b/>
            <sz val="18"/>
            <color indexed="81"/>
            <rFont val="MS P ゴシック"/>
            <family val="3"/>
            <charset val="128"/>
          </rPr>
          <t>下請け業者がいない場合は空白</t>
        </r>
      </text>
    </comment>
    <comment ref="F18" authorId="0" shapeId="0" xr:uid="{1D52868C-6624-40CC-B8FE-3DD50C16C5C7}">
      <text>
        <r>
          <rPr>
            <b/>
            <sz val="18"/>
            <color indexed="81"/>
            <rFont val="MS P ゴシック"/>
            <family val="3"/>
            <charset val="128"/>
          </rPr>
          <t>下請け業者がいない場合は空白</t>
        </r>
      </text>
    </comment>
    <comment ref="F36" authorId="0" shapeId="0" xr:uid="{82B875D8-4B91-4DCF-87CD-8A661667FBDC}">
      <text>
        <r>
          <rPr>
            <b/>
            <sz val="18"/>
            <color indexed="81"/>
            <rFont val="MS P ゴシック"/>
            <family val="3"/>
            <charset val="128"/>
          </rPr>
          <t>下請け業者がいない場合は空白</t>
        </r>
      </text>
    </comment>
    <comment ref="F51" authorId="0" shapeId="0" xr:uid="{057E7EDC-6DA0-4BCC-9BFE-B0998A63EC0B}">
      <text>
        <r>
          <rPr>
            <b/>
            <sz val="18"/>
            <color indexed="81"/>
            <rFont val="MS P ゴシック"/>
            <family val="3"/>
            <charset val="128"/>
          </rPr>
          <t>下請け業者がいない場合は空白</t>
        </r>
      </text>
    </comment>
    <comment ref="F69" authorId="0" shapeId="0" xr:uid="{FA1D9496-F7DA-4A52-83F4-65DBDB2FB3AD}">
      <text>
        <r>
          <rPr>
            <b/>
            <sz val="18"/>
            <color indexed="81"/>
            <rFont val="MS P ゴシック"/>
            <family val="3"/>
            <charset val="128"/>
          </rPr>
          <t>下請け業者がいない場合は空白</t>
        </r>
      </text>
    </comment>
    <comment ref="F84" authorId="0" shapeId="0" xr:uid="{3F2338CF-B3EE-4290-9B12-C67E2BBCC089}">
      <text>
        <r>
          <rPr>
            <b/>
            <sz val="18"/>
            <color indexed="81"/>
            <rFont val="MS P ゴシック"/>
            <family val="3"/>
            <charset val="128"/>
          </rPr>
          <t>下請け業者がいない場合は空白</t>
        </r>
      </text>
    </comment>
    <comment ref="F102" authorId="0" shapeId="0" xr:uid="{C08A446E-0E6B-4FBA-BF71-51649EF648E9}">
      <text>
        <r>
          <rPr>
            <b/>
            <sz val="18"/>
            <color indexed="81"/>
            <rFont val="MS P ゴシック"/>
            <family val="3"/>
            <charset val="128"/>
          </rPr>
          <t>下請け業者がいない場合は空白</t>
        </r>
      </text>
    </comment>
    <comment ref="F117" authorId="0" shapeId="0" xr:uid="{81B9E052-E39C-4DF4-AFE0-2D3D37FDE8D0}">
      <text>
        <r>
          <rPr>
            <b/>
            <sz val="18"/>
            <color indexed="81"/>
            <rFont val="MS P ゴシック"/>
            <family val="3"/>
            <charset val="128"/>
          </rPr>
          <t>下請け業者がいない場合は空白</t>
        </r>
      </text>
    </comment>
    <comment ref="F135" authorId="0" shapeId="0" xr:uid="{C79937FE-1558-449B-AD9D-BF23F7AE2130}">
      <text>
        <r>
          <rPr>
            <b/>
            <sz val="18"/>
            <color indexed="81"/>
            <rFont val="MS P ゴシック"/>
            <family val="3"/>
            <charset val="128"/>
          </rPr>
          <t>下請け業者がいない場合は空白</t>
        </r>
      </text>
    </comment>
    <comment ref="F150" authorId="0" shapeId="0" xr:uid="{14A7DA52-7400-43FA-9AC2-D6780271587A}">
      <text>
        <r>
          <rPr>
            <b/>
            <sz val="18"/>
            <color indexed="81"/>
            <rFont val="MS P ゴシック"/>
            <family val="3"/>
            <charset val="128"/>
          </rPr>
          <t>下請け業者がいない場合は空白</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<sst xmlns="http://schemas.openxmlformats.org/spreadsheetml/2006/main" count="3310" uniqueCount="293">
  <si>
    <t>　　令和</t>
    <rPh sb="2" eb="4">
      <t>レイワ</t>
    </rPh>
    <phoneticPr fontId="7"/>
  </si>
  <si>
    <t>年</t>
    <rPh sb="0" eb="1">
      <t>ネン</t>
    </rPh>
    <phoneticPr fontId="7"/>
  </si>
  <si>
    <t>月</t>
    <rPh sb="0" eb="1">
      <t>ゲツ</t>
    </rPh>
    <phoneticPr fontId="7"/>
  </si>
  <si>
    <t>日</t>
    <rPh sb="0" eb="1">
      <t>ニチ</t>
    </rPh>
    <phoneticPr fontId="7"/>
  </si>
  <si>
    <t>申　請　者</t>
    <rPh sb="0" eb="1">
      <t>サル</t>
    </rPh>
    <rPh sb="2" eb="3">
      <t>ショウ</t>
    </rPh>
    <rPh sb="4" eb="5">
      <t>シャ</t>
    </rPh>
    <phoneticPr fontId="7"/>
  </si>
  <si>
    <t>フリガナ</t>
    <phoneticPr fontId="7"/>
  </si>
  <si>
    <t>名　　称</t>
    <rPh sb="0" eb="1">
      <t>ナ</t>
    </rPh>
    <rPh sb="3" eb="4">
      <t>ショウ</t>
    </rPh>
    <phoneticPr fontId="7"/>
  </si>
  <si>
    <t>所在地</t>
    <rPh sb="0" eb="3">
      <t>ショザイチ</t>
    </rPh>
    <phoneticPr fontId="7"/>
  </si>
  <si>
    <t>（郵便番号</t>
    <rPh sb="1" eb="3">
      <t>ユウビン</t>
    </rPh>
    <rPh sb="3" eb="5">
      <t>バンゴウ</t>
    </rPh>
    <phoneticPr fontId="7"/>
  </si>
  <si>
    <t>‐</t>
    <phoneticPr fontId="7"/>
  </si>
  <si>
    <t>）</t>
    <phoneticPr fontId="7"/>
  </si>
  <si>
    <t>連絡先</t>
    <rPh sb="0" eb="3">
      <t>レンラクサキ</t>
    </rPh>
    <phoneticPr fontId="7"/>
  </si>
  <si>
    <t>電話番号</t>
    <rPh sb="0" eb="2">
      <t>デンワ</t>
    </rPh>
    <rPh sb="2" eb="4">
      <t>バンゴウ</t>
    </rPh>
    <phoneticPr fontId="7"/>
  </si>
  <si>
    <t>E-mail</t>
    <phoneticPr fontId="7"/>
  </si>
  <si>
    <t>代表者の職・氏名</t>
    <rPh sb="0" eb="3">
      <t>ダイヒョウシャ</t>
    </rPh>
    <rPh sb="4" eb="5">
      <t>ショク</t>
    </rPh>
    <rPh sb="6" eb="8">
      <t>シメイ</t>
    </rPh>
    <phoneticPr fontId="7"/>
  </si>
  <si>
    <t>職　名</t>
    <rPh sb="0" eb="1">
      <t>ショク</t>
    </rPh>
    <rPh sb="2" eb="3">
      <t>ナ</t>
    </rPh>
    <phoneticPr fontId="7"/>
  </si>
  <si>
    <t>申請に
関する</t>
    <rPh sb="0" eb="2">
      <t>シンセイ</t>
    </rPh>
    <rPh sb="4" eb="5">
      <t>カン</t>
    </rPh>
    <phoneticPr fontId="7"/>
  </si>
  <si>
    <t>発行責任者の職・氏名</t>
    <rPh sb="0" eb="2">
      <t>ハッコウ</t>
    </rPh>
    <rPh sb="2" eb="5">
      <t>セキニンシャ</t>
    </rPh>
    <phoneticPr fontId="7"/>
  </si>
  <si>
    <t>担当者の職・氏名</t>
    <rPh sb="0" eb="3">
      <t>タントウシャ</t>
    </rPh>
    <phoneticPr fontId="7"/>
  </si>
  <si>
    <t>申請内容</t>
    <rPh sb="0" eb="2">
      <t>シンセイ</t>
    </rPh>
    <rPh sb="2" eb="4">
      <t>ナイヨウ</t>
    </rPh>
    <phoneticPr fontId="7"/>
  </si>
  <si>
    <t>人件費</t>
    <rPh sb="0" eb="3">
      <t>ジンケンヒ</t>
    </rPh>
    <phoneticPr fontId="3"/>
  </si>
  <si>
    <t>宿泊費</t>
    <rPh sb="0" eb="3">
      <t>シュクハクヒ</t>
    </rPh>
    <phoneticPr fontId="3"/>
  </si>
  <si>
    <t>燃料費</t>
    <rPh sb="0" eb="3">
      <t>ネンリョウヒ</t>
    </rPh>
    <phoneticPr fontId="3"/>
  </si>
  <si>
    <t>日</t>
    <rPh sb="0" eb="1">
      <t>ニチ</t>
    </rPh>
    <phoneticPr fontId="3"/>
  </si>
  <si>
    <t>円</t>
    <rPh sb="0" eb="1">
      <t>エン</t>
    </rPh>
    <phoneticPr fontId="3"/>
  </si>
  <si>
    <t>合計（申請額）</t>
    <rPh sb="0" eb="2">
      <t>ゴウケイ</t>
    </rPh>
    <rPh sb="3" eb="6">
      <t>シンセイガク</t>
    </rPh>
    <phoneticPr fontId="3"/>
  </si>
  <si>
    <t>（〒　　　</t>
    <phoneticPr fontId="7"/>
  </si>
  <si>
    <t>－</t>
    <phoneticPr fontId="7"/>
  </si>
  <si>
    <t>所　在　地：</t>
    <phoneticPr fontId="7"/>
  </si>
  <si>
    <t>代表者職氏名：</t>
    <rPh sb="3" eb="4">
      <t>ショク</t>
    </rPh>
    <phoneticPr fontId="7"/>
  </si>
  <si>
    <t>※様式下部欄に請求書責任者・担当者（フルネーム）及び連絡先を記載いただければ押印が省略できます。</t>
    <rPh sb="1" eb="3">
      <t>ヨウシキ</t>
    </rPh>
    <rPh sb="3" eb="5">
      <t>カブ</t>
    </rPh>
    <rPh sb="5" eb="6">
      <t>ラン</t>
    </rPh>
    <rPh sb="7" eb="10">
      <t>セイキュウショ</t>
    </rPh>
    <rPh sb="10" eb="13">
      <t>セキニンシャ</t>
    </rPh>
    <rPh sb="14" eb="17">
      <t>タントウシャ</t>
    </rPh>
    <rPh sb="24" eb="25">
      <t>オヨ</t>
    </rPh>
    <rPh sb="26" eb="29">
      <t>レンラクサキ</t>
    </rPh>
    <rPh sb="30" eb="32">
      <t>キサイ</t>
    </rPh>
    <rPh sb="38" eb="40">
      <t>オウイン</t>
    </rPh>
    <rPh sb="41" eb="43">
      <t>ショウリャク</t>
    </rPh>
    <phoneticPr fontId="7"/>
  </si>
  <si>
    <t>記</t>
    <phoneticPr fontId="7"/>
  </si>
  <si>
    <t>１　請　求　額</t>
    <rPh sb="2" eb="3">
      <t>ショウ</t>
    </rPh>
    <rPh sb="4" eb="5">
      <t>モトム</t>
    </rPh>
    <rPh sb="6" eb="7">
      <t>ガク</t>
    </rPh>
    <phoneticPr fontId="7"/>
  </si>
  <si>
    <t>円</t>
    <rPh sb="0" eb="1">
      <t>エン</t>
    </rPh>
    <phoneticPr fontId="7"/>
  </si>
  <si>
    <t>（内訳）</t>
    <rPh sb="1" eb="3">
      <t>ウチワケ</t>
    </rPh>
    <phoneticPr fontId="7"/>
  </si>
  <si>
    <t>交付決定額</t>
    <rPh sb="0" eb="2">
      <t>コウフ</t>
    </rPh>
    <rPh sb="2" eb="5">
      <t>ケッテイガク</t>
    </rPh>
    <phoneticPr fontId="7"/>
  </si>
  <si>
    <t>円）</t>
    <rPh sb="0" eb="1">
      <t>エン</t>
    </rPh>
    <phoneticPr fontId="7"/>
  </si>
  <si>
    <t>精算請求額</t>
    <rPh sb="0" eb="2">
      <t>セイサン</t>
    </rPh>
    <rPh sb="2" eb="5">
      <t>セイキュウガク</t>
    </rPh>
    <phoneticPr fontId="7"/>
  </si>
  <si>
    <t>残額</t>
    <rPh sb="0" eb="2">
      <t>ザンガク</t>
    </rPh>
    <phoneticPr fontId="7"/>
  </si>
  <si>
    <t>２　振　込　先</t>
    <rPh sb="2" eb="3">
      <t>オサム</t>
    </rPh>
    <rPh sb="4" eb="5">
      <t>コミ</t>
    </rPh>
    <rPh sb="6" eb="7">
      <t>サキ</t>
    </rPh>
    <phoneticPr fontId="7"/>
  </si>
  <si>
    <t>（金融機関名）</t>
    <rPh sb="1" eb="3">
      <t>キンユウ</t>
    </rPh>
    <rPh sb="3" eb="6">
      <t>キカンメイ</t>
    </rPh>
    <phoneticPr fontId="7"/>
  </si>
  <si>
    <t>（支店名）</t>
    <phoneticPr fontId="7"/>
  </si>
  <si>
    <t>←振込先の情報を記載ください。</t>
    <rPh sb="1" eb="4">
      <t>フリコミサキ</t>
    </rPh>
    <rPh sb="5" eb="7">
      <t>ジョウホウ</t>
    </rPh>
    <rPh sb="8" eb="10">
      <t>キサイ</t>
    </rPh>
    <phoneticPr fontId="7"/>
  </si>
  <si>
    <t>普通</t>
    <rPh sb="0" eb="2">
      <t>フツウ</t>
    </rPh>
    <phoneticPr fontId="7"/>
  </si>
  <si>
    <t>（口座種別)</t>
    <rPh sb="1" eb="3">
      <t>コウザ</t>
    </rPh>
    <rPh sb="3" eb="5">
      <t>シュベツ</t>
    </rPh>
    <phoneticPr fontId="7"/>
  </si>
  <si>
    <t>(口座番号）</t>
    <phoneticPr fontId="7"/>
  </si>
  <si>
    <t>当座</t>
    <rPh sb="0" eb="2">
      <t>トウザ</t>
    </rPh>
    <phoneticPr fontId="7"/>
  </si>
  <si>
    <t>請求書発行責任者氏名</t>
    <rPh sb="0" eb="3">
      <t>セイキュウショ</t>
    </rPh>
    <rPh sb="3" eb="5">
      <t>ハッコウ</t>
    </rPh>
    <rPh sb="5" eb="8">
      <t>セキニンシャ</t>
    </rPh>
    <rPh sb="8" eb="10">
      <t>シメイ</t>
    </rPh>
    <phoneticPr fontId="7"/>
  </si>
  <si>
    <t>連絡先電話番号</t>
    <rPh sb="0" eb="2">
      <t>レンラク</t>
    </rPh>
    <rPh sb="2" eb="3">
      <t>サキ</t>
    </rPh>
    <rPh sb="3" eb="5">
      <t>デンワ</t>
    </rPh>
    <rPh sb="5" eb="7">
      <t>バンゴウ</t>
    </rPh>
    <phoneticPr fontId="7"/>
  </si>
  <si>
    <t>←請求書責任者・担当者（フルネーム）及び連絡先を記載ください。</t>
    <phoneticPr fontId="7"/>
  </si>
  <si>
    <t>請求書発行担当者氏名</t>
    <rPh sb="0" eb="3">
      <t>セイキュウショ</t>
    </rPh>
    <rPh sb="3" eb="5">
      <t>ハッコウ</t>
    </rPh>
    <rPh sb="5" eb="8">
      <t>タントウシャ</t>
    </rPh>
    <rPh sb="8" eb="10">
      <t>シメイ</t>
    </rPh>
    <phoneticPr fontId="7"/>
  </si>
  <si>
    <t>（様式２）</t>
    <rPh sb="1" eb="3">
      <t>ヨウシキ</t>
    </rPh>
    <phoneticPr fontId="7"/>
  </si>
  <si>
    <t>　・修繕に係る見積書</t>
    <rPh sb="2" eb="4">
      <t>シュウゼン</t>
    </rPh>
    <rPh sb="5" eb="6">
      <t>カカ</t>
    </rPh>
    <rPh sb="7" eb="10">
      <t>ミツモリショ</t>
    </rPh>
    <phoneticPr fontId="7"/>
  </si>
  <si>
    <t>　・請求書の控え</t>
    <rPh sb="2" eb="5">
      <t>セイキュウショ</t>
    </rPh>
    <rPh sb="6" eb="7">
      <t>ヒカ</t>
    </rPh>
    <phoneticPr fontId="7"/>
  </si>
  <si>
    <t>出発地</t>
    <rPh sb="0" eb="3">
      <t>シュッパツチ</t>
    </rPh>
    <phoneticPr fontId="3"/>
  </si>
  <si>
    <t>金沢市</t>
    <rPh sb="0" eb="3">
      <t>カナザワシ</t>
    </rPh>
    <phoneticPr fontId="3"/>
  </si>
  <si>
    <t>七尾市</t>
    <rPh sb="0" eb="3">
      <t>ナナオシ</t>
    </rPh>
    <phoneticPr fontId="3"/>
  </si>
  <si>
    <t>小松市</t>
    <rPh sb="0" eb="3">
      <t>コマツシ</t>
    </rPh>
    <phoneticPr fontId="3"/>
  </si>
  <si>
    <t>輪島市</t>
    <rPh sb="0" eb="3">
      <t>ワジマシ</t>
    </rPh>
    <phoneticPr fontId="3"/>
  </si>
  <si>
    <t>珠洲市</t>
    <rPh sb="0" eb="3">
      <t>スズシ</t>
    </rPh>
    <phoneticPr fontId="3"/>
  </si>
  <si>
    <t>加賀市</t>
    <rPh sb="0" eb="3">
      <t>カガシ</t>
    </rPh>
    <phoneticPr fontId="3"/>
  </si>
  <si>
    <t>羽咋市</t>
    <rPh sb="0" eb="3">
      <t>ハクイシ</t>
    </rPh>
    <phoneticPr fontId="3"/>
  </si>
  <si>
    <t>かほく市</t>
    <rPh sb="3" eb="4">
      <t>シ</t>
    </rPh>
    <phoneticPr fontId="3"/>
  </si>
  <si>
    <t>白山市</t>
    <rPh sb="0" eb="3">
      <t>ハクサンシ</t>
    </rPh>
    <phoneticPr fontId="3"/>
  </si>
  <si>
    <t>能美市</t>
    <rPh sb="0" eb="3">
      <t>ノミシ</t>
    </rPh>
    <phoneticPr fontId="3"/>
  </si>
  <si>
    <t>野々市市</t>
    <rPh sb="0" eb="4">
      <t>ノノイチシ</t>
    </rPh>
    <phoneticPr fontId="3"/>
  </si>
  <si>
    <t>川北町</t>
    <rPh sb="0" eb="3">
      <t>カワキタマチ</t>
    </rPh>
    <phoneticPr fontId="3"/>
  </si>
  <si>
    <t>津幡町</t>
    <rPh sb="0" eb="3">
      <t>ツバタマチ</t>
    </rPh>
    <phoneticPr fontId="3"/>
  </si>
  <si>
    <t>内灘町</t>
    <rPh sb="0" eb="3">
      <t>ウチナダマチ</t>
    </rPh>
    <phoneticPr fontId="3"/>
  </si>
  <si>
    <t>志賀町</t>
    <rPh sb="0" eb="3">
      <t>シガマチ</t>
    </rPh>
    <phoneticPr fontId="3"/>
  </si>
  <si>
    <t>宝達志水町</t>
    <rPh sb="0" eb="1">
      <t>タカラ</t>
    </rPh>
    <rPh sb="1" eb="2">
      <t>タツ</t>
    </rPh>
    <rPh sb="2" eb="3">
      <t>ココロザシ</t>
    </rPh>
    <rPh sb="3" eb="4">
      <t>ミズ</t>
    </rPh>
    <rPh sb="4" eb="5">
      <t>マチ</t>
    </rPh>
    <phoneticPr fontId="3"/>
  </si>
  <si>
    <t>中能登町</t>
    <rPh sb="0" eb="4">
      <t>ナカノトマチ</t>
    </rPh>
    <phoneticPr fontId="3"/>
  </si>
  <si>
    <t>穴水町</t>
    <rPh sb="0" eb="3">
      <t>アナミズマチ</t>
    </rPh>
    <phoneticPr fontId="3"/>
  </si>
  <si>
    <t>能登町</t>
    <rPh sb="0" eb="3">
      <t>ノトマチ</t>
    </rPh>
    <phoneticPr fontId="3"/>
  </si>
  <si>
    <t>単価</t>
    <rPh sb="0" eb="2">
      <t>タンカ</t>
    </rPh>
    <phoneticPr fontId="3"/>
  </si>
  <si>
    <t>行き先</t>
    <rPh sb="0" eb="3">
      <t>イキサキ</t>
    </rPh>
    <phoneticPr fontId="2"/>
  </si>
  <si>
    <t>出発地</t>
    <rPh sb="0" eb="3">
      <t>シュッパツチ</t>
    </rPh>
    <phoneticPr fontId="2"/>
  </si>
  <si>
    <t>輪島市</t>
    <rPh sb="0" eb="3">
      <t>ワジマシ</t>
    </rPh>
    <phoneticPr fontId="2"/>
  </si>
  <si>
    <t>金沢市</t>
    <rPh sb="0" eb="3">
      <t>カナザワシ</t>
    </rPh>
    <phoneticPr fontId="2"/>
  </si>
  <si>
    <t>七尾市</t>
    <rPh sb="0" eb="3">
      <t>ナナオシ</t>
    </rPh>
    <phoneticPr fontId="2"/>
  </si>
  <si>
    <t>小松市</t>
    <rPh sb="0" eb="3">
      <t>コマツシ</t>
    </rPh>
    <phoneticPr fontId="2"/>
  </si>
  <si>
    <t>珠洲市</t>
    <rPh sb="0" eb="3">
      <t>スズシ</t>
    </rPh>
    <phoneticPr fontId="2"/>
  </si>
  <si>
    <t>加賀市</t>
    <rPh sb="0" eb="3">
      <t>カガシ</t>
    </rPh>
    <phoneticPr fontId="2"/>
  </si>
  <si>
    <t>羽咋市</t>
    <rPh sb="0" eb="3">
      <t>ハクイシ</t>
    </rPh>
    <phoneticPr fontId="2"/>
  </si>
  <si>
    <t>かほく市</t>
    <rPh sb="3" eb="4">
      <t>シ</t>
    </rPh>
    <phoneticPr fontId="2"/>
  </si>
  <si>
    <t>白山市</t>
    <rPh sb="0" eb="3">
      <t>ハクサンシ</t>
    </rPh>
    <phoneticPr fontId="2"/>
  </si>
  <si>
    <t>能美市</t>
    <rPh sb="0" eb="3">
      <t>ノミシ</t>
    </rPh>
    <phoneticPr fontId="2"/>
  </si>
  <si>
    <t>野々市市</t>
    <rPh sb="0" eb="4">
      <t>ノノイチシ</t>
    </rPh>
    <phoneticPr fontId="2"/>
  </si>
  <si>
    <t>川北町</t>
    <rPh sb="0" eb="3">
      <t>カワキタマチ</t>
    </rPh>
    <phoneticPr fontId="2"/>
  </si>
  <si>
    <t>津幡町</t>
    <rPh sb="0" eb="3">
      <t>ツバタマチ</t>
    </rPh>
    <phoneticPr fontId="2"/>
  </si>
  <si>
    <t>内灘町</t>
    <rPh sb="0" eb="3">
      <t>ウチナダマチ</t>
    </rPh>
    <phoneticPr fontId="2"/>
  </si>
  <si>
    <t>志賀町</t>
    <rPh sb="0" eb="3">
      <t>シガマチ</t>
    </rPh>
    <phoneticPr fontId="2"/>
  </si>
  <si>
    <t>宝達志水町</t>
    <rPh sb="0" eb="2">
      <t>タカラタツ</t>
    </rPh>
    <rPh sb="2" eb="3">
      <t>ココロザシ</t>
    </rPh>
    <rPh sb="3" eb="4">
      <t>ミズ</t>
    </rPh>
    <rPh sb="4" eb="5">
      <t>マチ</t>
    </rPh>
    <phoneticPr fontId="2"/>
  </si>
  <si>
    <t>中能登町</t>
    <rPh sb="0" eb="3">
      <t>ナカノト</t>
    </rPh>
    <rPh sb="3" eb="4">
      <t>マチ</t>
    </rPh>
    <phoneticPr fontId="2"/>
  </si>
  <si>
    <t>穴水町</t>
    <rPh sb="0" eb="3">
      <t>アナミズマチ</t>
    </rPh>
    <phoneticPr fontId="2"/>
  </si>
  <si>
    <t>能登町</t>
    <rPh sb="0" eb="2">
      <t>ノト</t>
    </rPh>
    <rPh sb="2" eb="3">
      <t>マチ</t>
    </rPh>
    <phoneticPr fontId="2"/>
  </si>
  <si>
    <t>能登町</t>
    <rPh sb="0" eb="3">
      <t>ノトマチ</t>
    </rPh>
    <phoneticPr fontId="2"/>
  </si>
  <si>
    <t>　標記補助金について、次のとおり申請、報告します。</t>
    <rPh sb="3" eb="6">
      <t>ホジョキン</t>
    </rPh>
    <phoneticPr fontId="3"/>
  </si>
  <si>
    <t>令和</t>
    <rPh sb="0" eb="2">
      <t>レイワ</t>
    </rPh>
    <phoneticPr fontId="3"/>
  </si>
  <si>
    <t>年</t>
    <rPh sb="0" eb="1">
      <t>ネン</t>
    </rPh>
    <phoneticPr fontId="3"/>
  </si>
  <si>
    <t>月</t>
    <rPh sb="0" eb="1">
      <t>ガツ</t>
    </rPh>
    <phoneticPr fontId="3"/>
  </si>
  <si>
    <t>　(添付書類)</t>
    <rPh sb="2" eb="4">
      <t>テンプ</t>
    </rPh>
    <rPh sb="4" eb="6">
      <t>ショルイ</t>
    </rPh>
    <phoneticPr fontId="7"/>
  </si>
  <si>
    <t>　石川県知事　　馳　　浩　　様</t>
    <rPh sb="1" eb="3">
      <t>イシカワ</t>
    </rPh>
    <rPh sb="3" eb="6">
      <t>ケンチジ</t>
    </rPh>
    <rPh sb="8" eb="9">
      <t>ハセ</t>
    </rPh>
    <rPh sb="11" eb="12">
      <t>ヒロシ</t>
    </rPh>
    <rPh sb="14" eb="15">
      <t>サマ</t>
    </rPh>
    <phoneticPr fontId="7"/>
  </si>
  <si>
    <t>（交付済額</t>
    <rPh sb="1" eb="3">
      <t>コウフ</t>
    </rPh>
    <rPh sb="3" eb="4">
      <t>ズ</t>
    </rPh>
    <rPh sb="4" eb="5">
      <t>ガク</t>
    </rPh>
    <phoneticPr fontId="7"/>
  </si>
  <si>
    <t>（口座名義)</t>
    <rPh sb="1" eb="3">
      <t>コウザ</t>
    </rPh>
    <rPh sb="3" eb="5">
      <t>メイギ</t>
    </rPh>
    <phoneticPr fontId="7"/>
  </si>
  <si>
    <t>法　人　名：</t>
    <rPh sb="0" eb="1">
      <t>ホウ</t>
    </rPh>
    <rPh sb="2" eb="3">
      <t>ヒト</t>
    </rPh>
    <rPh sb="4" eb="5">
      <t>ナ</t>
    </rPh>
    <phoneticPr fontId="7"/>
  </si>
  <si>
    <t>(</t>
    <phoneticPr fontId="3"/>
  </si>
  <si>
    <t>)</t>
    <phoneticPr fontId="3"/>
  </si>
  <si>
    <t>（様式１）</t>
    <rPh sb="1" eb="3">
      <t>ヨウシキ</t>
    </rPh>
    <phoneticPr fontId="3"/>
  </si>
  <si>
    <t>穴水町</t>
    <rPh sb="0" eb="2">
      <t>アナミズ</t>
    </rPh>
    <rPh sb="2" eb="3">
      <t>マチ</t>
    </rPh>
    <phoneticPr fontId="3"/>
  </si>
  <si>
    <t>月</t>
    <rPh sb="0" eb="1">
      <t>ツキ</t>
    </rPh>
    <phoneticPr fontId="3"/>
  </si>
  <si>
    <t>日</t>
    <rPh sb="0" eb="1">
      <t>ヒ</t>
    </rPh>
    <phoneticPr fontId="3"/>
  </si>
  <si>
    <t>（リスト）</t>
    <phoneticPr fontId="3"/>
  </si>
  <si>
    <t>（</t>
    <phoneticPr fontId="3"/>
  </si>
  <si>
    <t>）</t>
    <phoneticPr fontId="3"/>
  </si>
  <si>
    <t>法人名：</t>
    <rPh sb="0" eb="3">
      <t>ホウジンメイ</t>
    </rPh>
    <phoneticPr fontId="3"/>
  </si>
  <si>
    <t>　</t>
    <phoneticPr fontId="3"/>
  </si>
  <si>
    <t>住　所：</t>
    <rPh sb="0" eb="1">
      <t>ジュウ</t>
    </rPh>
    <rPh sb="2" eb="3">
      <t>ショ</t>
    </rPh>
    <phoneticPr fontId="3"/>
  </si>
  <si>
    <t>宅）</t>
    <rPh sb="0" eb="1">
      <t>タク</t>
    </rPh>
    <phoneticPr fontId="3"/>
  </si>
  <si>
    <t>修繕工事を行った住宅の住所</t>
    <rPh sb="0" eb="2">
      <t>シュウゼン</t>
    </rPh>
    <rPh sb="2" eb="4">
      <t>コウジ</t>
    </rPh>
    <rPh sb="5" eb="6">
      <t>オコナ</t>
    </rPh>
    <rPh sb="8" eb="10">
      <t>ジュウタク</t>
    </rPh>
    <rPh sb="11" eb="13">
      <t>ジュウショ</t>
    </rPh>
    <phoneticPr fontId="3"/>
  </si>
  <si>
    <t>石川県</t>
    <rPh sb="0" eb="3">
      <t>イシカワケン</t>
    </rPh>
    <phoneticPr fontId="3"/>
  </si>
  <si>
    <t>レ</t>
    <phoneticPr fontId="3"/>
  </si>
  <si>
    <t>工事費は不当な価格ではありません。</t>
    <phoneticPr fontId="3"/>
  </si>
  <si>
    <t>申請内容に相違ありません。</t>
    <phoneticPr fontId="3"/>
  </si>
  <si>
    <t>号</t>
    <rPh sb="0" eb="1">
      <t>ゴウ</t>
    </rPh>
    <phoneticPr fontId="3"/>
  </si>
  <si>
    <t>により補助金の額の確定通知があった標記補助金</t>
    <rPh sb="3" eb="6">
      <t>ホジョキン</t>
    </rPh>
    <rPh sb="7" eb="8">
      <t>ガク</t>
    </rPh>
    <rPh sb="9" eb="11">
      <t>カクテイ</t>
    </rPh>
    <rPh sb="11" eb="13">
      <t>ツウチ</t>
    </rPh>
    <rPh sb="17" eb="19">
      <t>ヒョウキ</t>
    </rPh>
    <rPh sb="19" eb="22">
      <t>ホジョキン</t>
    </rPh>
    <phoneticPr fontId="3"/>
  </si>
  <si>
    <t>←日付及び番号は空欄でお願いします。</t>
    <rPh sb="1" eb="3">
      <t>ヒヅケ</t>
    </rPh>
    <rPh sb="3" eb="4">
      <t>オヨ</t>
    </rPh>
    <rPh sb="5" eb="7">
      <t>バンゴウ</t>
    </rPh>
    <rPh sb="8" eb="10">
      <t>クウラン</t>
    </rPh>
    <rPh sb="12" eb="13">
      <t>ネガ</t>
    </rPh>
    <phoneticPr fontId="3"/>
  </si>
  <si>
    <t>石川県財務</t>
    <rPh sb="0" eb="3">
      <t>イシカワケン</t>
    </rPh>
    <rPh sb="3" eb="5">
      <t>ザイム</t>
    </rPh>
    <phoneticPr fontId="24"/>
  </si>
  <si>
    <t>債 権 者 登 録 申 出 書</t>
    <rPh sb="0" eb="1">
      <t>サイ</t>
    </rPh>
    <rPh sb="2" eb="3">
      <t>ケン</t>
    </rPh>
    <rPh sb="4" eb="5">
      <t>シャ</t>
    </rPh>
    <rPh sb="6" eb="7">
      <t>ノボル</t>
    </rPh>
    <rPh sb="8" eb="9">
      <t>ロク</t>
    </rPh>
    <rPh sb="10" eb="11">
      <t>サル</t>
    </rPh>
    <rPh sb="12" eb="13">
      <t>デ</t>
    </rPh>
    <rPh sb="14" eb="15">
      <t>ショ</t>
    </rPh>
    <phoneticPr fontId="24"/>
  </si>
  <si>
    <t xml:space="preserve"> 石川県知事　様</t>
    <rPh sb="1" eb="4">
      <t>イシカワケン</t>
    </rPh>
    <rPh sb="4" eb="6">
      <t>チジ</t>
    </rPh>
    <rPh sb="7" eb="8">
      <t>サマ</t>
    </rPh>
    <phoneticPr fontId="24"/>
  </si>
  <si>
    <t>年</t>
    <rPh sb="0" eb="1">
      <t>ネン</t>
    </rPh>
    <phoneticPr fontId="24"/>
  </si>
  <si>
    <t>月</t>
    <rPh sb="0" eb="1">
      <t>ツキ</t>
    </rPh>
    <phoneticPr fontId="24"/>
  </si>
  <si>
    <t>日</t>
    <rPh sb="0" eb="1">
      <t>ヒ</t>
    </rPh>
    <phoneticPr fontId="24"/>
  </si>
  <si>
    <t>下記の方法により支払い願いたく申し出ます。</t>
    <rPh sb="0" eb="2">
      <t>カキ</t>
    </rPh>
    <rPh sb="3" eb="5">
      <t>ホウホウ</t>
    </rPh>
    <rPh sb="8" eb="10">
      <t>シハライ</t>
    </rPh>
    <rPh sb="11" eb="12">
      <t>ネガ</t>
    </rPh>
    <rPh sb="15" eb="16">
      <t>モウ</t>
    </rPh>
    <rPh sb="17" eb="18">
      <t>デ</t>
    </rPh>
    <phoneticPr fontId="24"/>
  </si>
  <si>
    <t>なお、申出内容に変更が生じた場合は、所定の方法で直ちに申し出ます。</t>
    <rPh sb="3" eb="5">
      <t>モウシデ</t>
    </rPh>
    <rPh sb="5" eb="7">
      <t>ナイヨウ</t>
    </rPh>
    <rPh sb="8" eb="10">
      <t>ヘンコウ</t>
    </rPh>
    <rPh sb="11" eb="12">
      <t>ショウ</t>
    </rPh>
    <rPh sb="14" eb="16">
      <t>バアイ</t>
    </rPh>
    <rPh sb="18" eb="20">
      <t>ショテイ</t>
    </rPh>
    <rPh sb="21" eb="23">
      <t>ホウホウ</t>
    </rPh>
    <phoneticPr fontId="24"/>
  </si>
  <si>
    <t>債権者コード</t>
    <rPh sb="0" eb="3">
      <t>サイケンシャ</t>
    </rPh>
    <phoneticPr fontId="24"/>
  </si>
  <si>
    <t>新規</t>
    <rPh sb="0" eb="2">
      <t>シンキ</t>
    </rPh>
    <phoneticPr fontId="24"/>
  </si>
  <si>
    <t>変更</t>
    <rPh sb="0" eb="2">
      <t>ヘンコウ</t>
    </rPh>
    <phoneticPr fontId="24"/>
  </si>
  <si>
    <t>取消</t>
    <rPh sb="0" eb="2">
      <t>トリケシ</t>
    </rPh>
    <phoneticPr fontId="24"/>
  </si>
  <si>
    <t>　１　住所の変更
　２　氏名の変更
　３　口座情報の変更
　４　その他（　　　　　　　　　　　　　　　　　　　　　　　　）</t>
    <rPh sb="3" eb="5">
      <t>ジュウショ</t>
    </rPh>
    <rPh sb="6" eb="8">
      <t>ヘンコウ</t>
    </rPh>
    <rPh sb="12" eb="14">
      <t>シメイ</t>
    </rPh>
    <rPh sb="15" eb="17">
      <t>ヘンコウ</t>
    </rPh>
    <rPh sb="21" eb="23">
      <t>コウザ</t>
    </rPh>
    <rPh sb="23" eb="25">
      <t>ジョウホウ</t>
    </rPh>
    <rPh sb="26" eb="28">
      <t>ヘンコウ</t>
    </rPh>
    <rPh sb="34" eb="35">
      <t>タ</t>
    </rPh>
    <phoneticPr fontId="24"/>
  </si>
  <si>
    <t>債　権　者</t>
    <rPh sb="0" eb="1">
      <t>サイ</t>
    </rPh>
    <rPh sb="2" eb="3">
      <t>ケン</t>
    </rPh>
    <rPh sb="4" eb="5">
      <t>シャ</t>
    </rPh>
    <phoneticPr fontId="24"/>
  </si>
  <si>
    <t>〒</t>
    <phoneticPr fontId="24"/>
  </si>
  <si>
    <t>－</t>
    <phoneticPr fontId="24"/>
  </si>
  <si>
    <t>電話番号</t>
    <rPh sb="0" eb="2">
      <t>デンワ</t>
    </rPh>
    <rPh sb="2" eb="4">
      <t>バンゴウ</t>
    </rPh>
    <phoneticPr fontId="24"/>
  </si>
  <si>
    <t>フリガナ</t>
    <phoneticPr fontId="24"/>
  </si>
  <si>
    <t>住　　所</t>
    <rPh sb="0" eb="1">
      <t>ジュウ</t>
    </rPh>
    <rPh sb="3" eb="4">
      <t>ショ</t>
    </rPh>
    <phoneticPr fontId="24"/>
  </si>
  <si>
    <t>住所コード</t>
    <rPh sb="0" eb="2">
      <t>ジュウショ</t>
    </rPh>
    <phoneticPr fontId="24"/>
  </si>
  <si>
    <t>氏名または
法人名称</t>
    <rPh sb="0" eb="1">
      <t>シ</t>
    </rPh>
    <rPh sb="1" eb="2">
      <t>メイ</t>
    </rPh>
    <rPh sb="6" eb="8">
      <t>ホウジン</t>
    </rPh>
    <rPh sb="8" eb="10">
      <t>メイショウ</t>
    </rPh>
    <phoneticPr fontId="24"/>
  </si>
  <si>
    <t>代表者職・
氏　名</t>
    <rPh sb="0" eb="3">
      <t>ダイヒョウシャ</t>
    </rPh>
    <rPh sb="3" eb="4">
      <t>ショク</t>
    </rPh>
    <rPh sb="6" eb="7">
      <t>シ</t>
    </rPh>
    <rPh sb="8" eb="9">
      <t>メイ</t>
    </rPh>
    <phoneticPr fontId="24"/>
  </si>
  <si>
    <t>担当者氏名</t>
    <rPh sb="0" eb="3">
      <t>タントウシャ</t>
    </rPh>
    <rPh sb="3" eb="5">
      <t>シメイ</t>
    </rPh>
    <phoneticPr fontId="24"/>
  </si>
  <si>
    <t>口座振替払</t>
    <rPh sb="0" eb="2">
      <t>コウザ</t>
    </rPh>
    <rPh sb="2" eb="4">
      <t>フリカエ</t>
    </rPh>
    <rPh sb="4" eb="5">
      <t>ハラ</t>
    </rPh>
    <phoneticPr fontId="24"/>
  </si>
  <si>
    <t>その他（　　　　　　　　　　　　　  　）</t>
    <rPh sb="1" eb="2">
      <t>タ</t>
    </rPh>
    <phoneticPr fontId="24"/>
  </si>
  <si>
    <t>←納付書払、現金払、隔地払（送金通知書）から選択</t>
    <rPh sb="1" eb="4">
      <t>ノウフショ</t>
    </rPh>
    <rPh sb="4" eb="5">
      <t>ハラ</t>
    </rPh>
    <rPh sb="6" eb="8">
      <t>ゲンキン</t>
    </rPh>
    <rPh sb="8" eb="9">
      <t>ハラ</t>
    </rPh>
    <rPh sb="10" eb="12">
      <t>カクチ</t>
    </rPh>
    <rPh sb="12" eb="13">
      <t>ハラ</t>
    </rPh>
    <rPh sb="14" eb="16">
      <t>ソウキン</t>
    </rPh>
    <rPh sb="16" eb="19">
      <t>ツウチショ</t>
    </rPh>
    <rPh sb="22" eb="24">
      <t>センタク</t>
    </rPh>
    <phoneticPr fontId="24"/>
  </si>
  <si>
    <t>金融機関コード</t>
    <rPh sb="0" eb="2">
      <t>キンユウ</t>
    </rPh>
    <rPh sb="2" eb="4">
      <t>キカン</t>
    </rPh>
    <phoneticPr fontId="24"/>
  </si>
  <si>
    <t>金融機関名</t>
    <rPh sb="0" eb="2">
      <t>キンユウ</t>
    </rPh>
    <rPh sb="2" eb="4">
      <t>キカン</t>
    </rPh>
    <rPh sb="4" eb="5">
      <t>メイ</t>
    </rPh>
    <phoneticPr fontId="24"/>
  </si>
  <si>
    <t>店 舗 名</t>
    <rPh sb="0" eb="1">
      <t>ミセ</t>
    </rPh>
    <rPh sb="2" eb="3">
      <t>ホ</t>
    </rPh>
    <rPh sb="4" eb="5">
      <t>メイ</t>
    </rPh>
    <phoneticPr fontId="24"/>
  </si>
  <si>
    <t>銀行
金庫
組合</t>
    <rPh sb="0" eb="2">
      <t>ギンコウ</t>
    </rPh>
    <rPh sb="3" eb="5">
      <t>キンコ</t>
    </rPh>
    <rPh sb="6" eb="8">
      <t>クミアイ</t>
    </rPh>
    <phoneticPr fontId="24"/>
  </si>
  <si>
    <t>支　店
支　所
出張所</t>
    <rPh sb="0" eb="1">
      <t>シ</t>
    </rPh>
    <rPh sb="2" eb="3">
      <t>ミセ</t>
    </rPh>
    <rPh sb="4" eb="5">
      <t>シ</t>
    </rPh>
    <rPh sb="6" eb="7">
      <t>ショ</t>
    </rPh>
    <rPh sb="8" eb="10">
      <t>シュッチョウ</t>
    </rPh>
    <rPh sb="10" eb="11">
      <t>ショ</t>
    </rPh>
    <phoneticPr fontId="24"/>
  </si>
  <si>
    <t>普通預金</t>
    <rPh sb="0" eb="2">
      <t>フツウ</t>
    </rPh>
    <rPh sb="2" eb="4">
      <t>ヨキン</t>
    </rPh>
    <phoneticPr fontId="24"/>
  </si>
  <si>
    <t>当座預金</t>
    <rPh sb="0" eb="1">
      <t>トウザヨキン</t>
    </rPh>
    <phoneticPr fontId="24"/>
  </si>
  <si>
    <t>貯蓄預金</t>
    <rPh sb="0" eb="2">
      <t>チョチク</t>
    </rPh>
    <rPh sb="2" eb="4">
      <t>ヨキン</t>
    </rPh>
    <phoneticPr fontId="24"/>
  </si>
  <si>
    <t>その他</t>
    <rPh sb="0" eb="1">
      <t>タ</t>
    </rPh>
    <phoneticPr fontId="24"/>
  </si>
  <si>
    <t>口 座 番 号</t>
    <rPh sb="0" eb="1">
      <t>クチ</t>
    </rPh>
    <rPh sb="2" eb="3">
      <t>ザ</t>
    </rPh>
    <rPh sb="4" eb="5">
      <t>バン</t>
    </rPh>
    <rPh sb="6" eb="7">
      <t>ゴウ</t>
    </rPh>
    <phoneticPr fontId="24"/>
  </si>
  <si>
    <t>通帳のカナ名義を記入してください。不明の場合は、金融機関に確認してください。</t>
    <rPh sb="0" eb="2">
      <t>ツウチョウ</t>
    </rPh>
    <rPh sb="5" eb="7">
      <t>メイギ</t>
    </rPh>
    <rPh sb="8" eb="10">
      <t>キニュウ</t>
    </rPh>
    <rPh sb="17" eb="19">
      <t>フメイ</t>
    </rPh>
    <rPh sb="20" eb="22">
      <t>バアイ</t>
    </rPh>
    <rPh sb="24" eb="26">
      <t>キンユウ</t>
    </rPh>
    <rPh sb="26" eb="28">
      <t>キカン</t>
    </rPh>
    <rPh sb="29" eb="31">
      <t>カクニン</t>
    </rPh>
    <phoneticPr fontId="24"/>
  </si>
  <si>
    <t>保証事業会社の保証の基づく、公共工事の前金払を受領する別口口座情報を記入してください。（該当する場合のみ）</t>
    <rPh sb="0" eb="2">
      <t>ホショウ</t>
    </rPh>
    <rPh sb="2" eb="4">
      <t>ジギョウ</t>
    </rPh>
    <rPh sb="4" eb="6">
      <t>カイシャ</t>
    </rPh>
    <rPh sb="7" eb="9">
      <t>ホショウ</t>
    </rPh>
    <rPh sb="10" eb="11">
      <t>モト</t>
    </rPh>
    <rPh sb="14" eb="16">
      <t>コウキョウ</t>
    </rPh>
    <rPh sb="16" eb="18">
      <t>コウジ</t>
    </rPh>
    <rPh sb="19" eb="21">
      <t>マエキン</t>
    </rPh>
    <rPh sb="21" eb="22">
      <t>ハラ</t>
    </rPh>
    <rPh sb="23" eb="25">
      <t>ジュリョウ</t>
    </rPh>
    <rPh sb="27" eb="28">
      <t>ベツ</t>
    </rPh>
    <rPh sb="28" eb="29">
      <t>クチ</t>
    </rPh>
    <rPh sb="29" eb="31">
      <t>コウザ</t>
    </rPh>
    <rPh sb="31" eb="33">
      <t>ジョウホウ</t>
    </rPh>
    <rPh sb="34" eb="36">
      <t>キニュウ</t>
    </rPh>
    <rPh sb="44" eb="46">
      <t>ガイトウ</t>
    </rPh>
    <rPh sb="48" eb="50">
      <t>バアイ</t>
    </rPh>
    <phoneticPr fontId="24"/>
  </si>
  <si>
    <t>預 金 種 別</t>
    <rPh sb="0" eb="1">
      <t>アズカリ</t>
    </rPh>
    <rPh sb="2" eb="3">
      <t>キン</t>
    </rPh>
    <rPh sb="4" eb="5">
      <t>タネ</t>
    </rPh>
    <rPh sb="6" eb="7">
      <t>ベツ</t>
    </rPh>
    <phoneticPr fontId="24"/>
  </si>
  <si>
    <t>［お知らせ］振込時には通帳に「ｲｼｶﾜｹﾝ+支払所属名」と印字されます。振込についてご不明な点がございましたら、お手数ですが、直接、支払所属へお問い合わせください。
詳細は石川県ホームページ（http://www.pref.ishikawa.lg.jp/suitou/furikomi.html）でご確認ください。</t>
    <rPh sb="2" eb="3">
      <t>シ</t>
    </rPh>
    <rPh sb="6" eb="8">
      <t>フリコミ</t>
    </rPh>
    <rPh sb="8" eb="9">
      <t>ジ</t>
    </rPh>
    <rPh sb="11" eb="13">
      <t>ツウチョウ</t>
    </rPh>
    <rPh sb="22" eb="24">
      <t>シハライ</t>
    </rPh>
    <rPh sb="24" eb="26">
      <t>ショゾク</t>
    </rPh>
    <rPh sb="26" eb="27">
      <t>メイ</t>
    </rPh>
    <rPh sb="29" eb="31">
      <t>インジ</t>
    </rPh>
    <rPh sb="36" eb="38">
      <t>フリコミ</t>
    </rPh>
    <rPh sb="43" eb="45">
      <t>フメイ</t>
    </rPh>
    <rPh sb="46" eb="47">
      <t>テン</t>
    </rPh>
    <rPh sb="57" eb="59">
      <t>テスウ</t>
    </rPh>
    <rPh sb="63" eb="65">
      <t>チョクセツ</t>
    </rPh>
    <rPh sb="66" eb="68">
      <t>シハライ</t>
    </rPh>
    <rPh sb="68" eb="70">
      <t>ショゾク</t>
    </rPh>
    <rPh sb="72" eb="73">
      <t>ト</t>
    </rPh>
    <rPh sb="74" eb="75">
      <t>ア</t>
    </rPh>
    <rPh sb="83" eb="85">
      <t>ショウサイ</t>
    </rPh>
    <rPh sb="86" eb="89">
      <t>イシカワケン</t>
    </rPh>
    <rPh sb="150" eb="152">
      <t>カクニン</t>
    </rPh>
    <phoneticPr fontId="24"/>
  </si>
  <si>
    <t>受付所属名</t>
    <rPh sb="0" eb="2">
      <t>ウケツケ</t>
    </rPh>
    <rPh sb="2" eb="5">
      <t>ショゾクメイ</t>
    </rPh>
    <phoneticPr fontId="24"/>
  </si>
  <si>
    <t>受付担当者名（TEL）</t>
    <rPh sb="0" eb="2">
      <t>ウケツケ</t>
    </rPh>
    <rPh sb="2" eb="5">
      <t>タントウシャ</t>
    </rPh>
    <rPh sb="5" eb="6">
      <t>メイ</t>
    </rPh>
    <phoneticPr fontId="24"/>
  </si>
  <si>
    <t>【受付所属記入】</t>
    <rPh sb="1" eb="3">
      <t>ウケツケ</t>
    </rPh>
    <rPh sb="3" eb="5">
      <t>ショゾク</t>
    </rPh>
    <rPh sb="5" eb="7">
      <t>キニュウ</t>
    </rPh>
    <phoneticPr fontId="24"/>
  </si>
  <si>
    <t>□オンライン(電子メール等) 　□紙(郵送または持参等)</t>
    <phoneticPr fontId="24"/>
  </si>
  <si>
    <t>申出書受付方法</t>
    <rPh sb="0" eb="3">
      <t>モウシデショ</t>
    </rPh>
    <rPh sb="3" eb="7">
      <t>ウケツケホウホウ</t>
    </rPh>
    <phoneticPr fontId="24"/>
  </si>
  <si>
    <t>※該当する受付方法の□欄に✓を記入</t>
    <rPh sb="1" eb="3">
      <t>ガイトウ</t>
    </rPh>
    <rPh sb="5" eb="7">
      <t>ウケツケ</t>
    </rPh>
    <rPh sb="7" eb="9">
      <t>ホウホウ</t>
    </rPh>
    <phoneticPr fontId="24"/>
  </si>
  <si>
    <r>
      <t>区　分</t>
    </r>
    <r>
      <rPr>
        <sz val="7"/>
        <color theme="1"/>
        <rFont val="ＭＳ Ｐゴシック"/>
        <family val="3"/>
        <charset val="128"/>
      </rPr>
      <t>（該当番号を○で囲んでください。）</t>
    </r>
    <rPh sb="0" eb="1">
      <t>ク</t>
    </rPh>
    <rPh sb="2" eb="3">
      <t>ブン</t>
    </rPh>
    <rPh sb="4" eb="6">
      <t>ガイトウ</t>
    </rPh>
    <rPh sb="6" eb="8">
      <t>バンゴウ</t>
    </rPh>
    <rPh sb="11" eb="12">
      <t>カコ</t>
    </rPh>
    <phoneticPr fontId="24"/>
  </si>
  <si>
    <r>
      <t>変更･取消理由</t>
    </r>
    <r>
      <rPr>
        <sz val="7"/>
        <color theme="1"/>
        <rFont val="ＭＳ Ｐゴシック"/>
        <family val="3"/>
        <charset val="128"/>
      </rPr>
      <t>（該当番号を○で囲んでください。）</t>
    </r>
    <rPh sb="0" eb="2">
      <t>ヘンコウ</t>
    </rPh>
    <rPh sb="3" eb="5">
      <t>トリケシ</t>
    </rPh>
    <rPh sb="5" eb="7">
      <t>リユウ</t>
    </rPh>
    <rPh sb="8" eb="10">
      <t>ガイトウ</t>
    </rPh>
    <rPh sb="10" eb="12">
      <t>バンゴウ</t>
    </rPh>
    <rPh sb="15" eb="16">
      <t>カコ</t>
    </rPh>
    <phoneticPr fontId="24"/>
  </si>
  <si>
    <r>
      <t>支　払　方　法（</t>
    </r>
    <r>
      <rPr>
        <sz val="7"/>
        <color theme="1"/>
        <rFont val="ＭＳ Ｐゴシック"/>
        <family val="3"/>
        <charset val="128"/>
      </rPr>
      <t>該当番号を○で囲んでください。）</t>
    </r>
    <rPh sb="0" eb="1">
      <t>シ</t>
    </rPh>
    <rPh sb="2" eb="3">
      <t>バライ</t>
    </rPh>
    <rPh sb="4" eb="5">
      <t>カタ</t>
    </rPh>
    <rPh sb="6" eb="7">
      <t>ホウ</t>
    </rPh>
    <rPh sb="8" eb="10">
      <t>ガイトウ</t>
    </rPh>
    <rPh sb="10" eb="12">
      <t>バンゴウ</t>
    </rPh>
    <rPh sb="15" eb="16">
      <t>カコ</t>
    </rPh>
    <phoneticPr fontId="24"/>
  </si>
  <si>
    <r>
      <t>通常払</t>
    </r>
    <r>
      <rPr>
        <sz val="8"/>
        <color theme="1"/>
        <rFont val="ＭＳ Ｐゴシック"/>
        <family val="3"/>
        <charset val="128"/>
      </rPr>
      <t>の振込口座</t>
    </r>
    <rPh sb="0" eb="1">
      <t>ツウ</t>
    </rPh>
    <rPh sb="1" eb="2">
      <t>ツネ</t>
    </rPh>
    <rPh sb="2" eb="3">
      <t>ハラ</t>
    </rPh>
    <rPh sb="4" eb="6">
      <t>フリコミ</t>
    </rPh>
    <rPh sb="6" eb="8">
      <t>コウザ</t>
    </rPh>
    <phoneticPr fontId="24"/>
  </si>
  <si>
    <r>
      <t>預 金 種 別</t>
    </r>
    <r>
      <rPr>
        <sz val="7"/>
        <color theme="1"/>
        <rFont val="ＭＳ Ｐゴシック"/>
        <family val="3"/>
        <charset val="128"/>
      </rPr>
      <t>（該当番号を○で囲んでください。）</t>
    </r>
    <rPh sb="0" eb="1">
      <t>アズカリ</t>
    </rPh>
    <rPh sb="2" eb="3">
      <t>キン</t>
    </rPh>
    <rPh sb="4" eb="5">
      <t>タネ</t>
    </rPh>
    <rPh sb="6" eb="7">
      <t>ベツ</t>
    </rPh>
    <rPh sb="8" eb="10">
      <t>ガイトウ</t>
    </rPh>
    <rPh sb="10" eb="12">
      <t>バンゴウ</t>
    </rPh>
    <rPh sb="15" eb="16">
      <t>カコ</t>
    </rPh>
    <phoneticPr fontId="24"/>
  </si>
  <si>
    <r>
      <t>口座名義人</t>
    </r>
    <r>
      <rPr>
        <b/>
        <sz val="9"/>
        <color theme="1"/>
        <rFont val="ＭＳ Ｐゴシック"/>
        <family val="3"/>
        <charset val="128"/>
      </rPr>
      <t>（カナ）</t>
    </r>
    <rPh sb="0" eb="2">
      <t>コウザ</t>
    </rPh>
    <rPh sb="2" eb="4">
      <t>メイギ</t>
    </rPh>
    <rPh sb="4" eb="5">
      <t>ニン</t>
    </rPh>
    <phoneticPr fontId="24"/>
  </si>
  <si>
    <r>
      <t>前金払</t>
    </r>
    <r>
      <rPr>
        <sz val="8"/>
        <color theme="1"/>
        <rFont val="ＭＳ Ｐゴシック"/>
        <family val="3"/>
        <charset val="128"/>
      </rPr>
      <t>の振込口座</t>
    </r>
    <rPh sb="0" eb="2">
      <t>マエキン</t>
    </rPh>
    <rPh sb="2" eb="3">
      <t>ハラ</t>
    </rPh>
    <rPh sb="4" eb="6">
      <t>フリコミ</t>
    </rPh>
    <rPh sb="6" eb="8">
      <t>コウザ</t>
    </rPh>
    <phoneticPr fontId="24"/>
  </si>
  <si>
    <t>―</t>
    <phoneticPr fontId="3"/>
  </si>
  <si>
    <t>（連絡先（TEL）</t>
    <phoneticPr fontId="3"/>
  </si>
  <si>
    <t>①</t>
    <phoneticPr fontId="3"/>
  </si>
  <si>
    <t>②</t>
    <phoneticPr fontId="3"/>
  </si>
  <si>
    <t>④</t>
    <phoneticPr fontId="3"/>
  </si>
  <si>
    <t>⑨</t>
    <phoneticPr fontId="3"/>
  </si>
  <si>
    <t>書類の提出先</t>
    <rPh sb="0" eb="2">
      <t>ショルイ</t>
    </rPh>
    <rPh sb="3" eb="6">
      <t>テイシュツサキ</t>
    </rPh>
    <phoneticPr fontId="7"/>
  </si>
  <si>
    <t>状況</t>
    <rPh sb="0" eb="2">
      <t>ジョウキョウ</t>
    </rPh>
    <phoneticPr fontId="7"/>
  </si>
  <si>
    <t>提出物</t>
    <rPh sb="0" eb="3">
      <t>テイシュツブツ</t>
    </rPh>
    <phoneticPr fontId="7"/>
  </si>
  <si>
    <t>以下の様式・添付書類を作成し提出してください</t>
    <rPh sb="0" eb="2">
      <t>イカ</t>
    </rPh>
    <rPh sb="3" eb="5">
      <t>ヨウシキ</t>
    </rPh>
    <rPh sb="6" eb="10">
      <t>テンプショルイ</t>
    </rPh>
    <rPh sb="11" eb="13">
      <t>サクセイ</t>
    </rPh>
    <rPh sb="14" eb="16">
      <t>テイシュツ</t>
    </rPh>
    <phoneticPr fontId="7"/>
  </si>
  <si>
    <t>※原則、メールにてご提出ください。</t>
    <phoneticPr fontId="7"/>
  </si>
  <si>
    <t>（誓約書）</t>
  </si>
  <si>
    <t>補助金を交付申請する</t>
    <phoneticPr fontId="7"/>
  </si>
  <si>
    <t>宅名</t>
    <rPh sb="0" eb="1">
      <t>タク</t>
    </rPh>
    <rPh sb="1" eb="2">
      <t>メイ</t>
    </rPh>
    <phoneticPr fontId="3"/>
  </si>
  <si>
    <t>単価</t>
    <rPh sb="0" eb="2">
      <t>タンカ</t>
    </rPh>
    <phoneticPr fontId="2"/>
  </si>
  <si>
    <t>見積出張（提示）を行った住宅の住所</t>
    <rPh sb="0" eb="2">
      <t>ミツモリ</t>
    </rPh>
    <rPh sb="2" eb="4">
      <t>シュッチョウ</t>
    </rPh>
    <rPh sb="5" eb="7">
      <t>テイジ</t>
    </rPh>
    <rPh sb="9" eb="10">
      <t>オコナ</t>
    </rPh>
    <rPh sb="12" eb="14">
      <t>ジュウタク</t>
    </rPh>
    <rPh sb="15" eb="17">
      <t>ジュウショ</t>
    </rPh>
    <phoneticPr fontId="3"/>
  </si>
  <si>
    <t>見積調査</t>
    <rPh sb="0" eb="2">
      <t>ミツモリ</t>
    </rPh>
    <rPh sb="2" eb="4">
      <t>チョウサ</t>
    </rPh>
    <phoneticPr fontId="3"/>
  </si>
  <si>
    <t>見積提示</t>
    <rPh sb="0" eb="2">
      <t>ミツモリ</t>
    </rPh>
    <rPh sb="2" eb="4">
      <t>テイジ</t>
    </rPh>
    <phoneticPr fontId="3"/>
  </si>
  <si>
    <t>～</t>
    <phoneticPr fontId="3"/>
  </si>
  <si>
    <t>標記補助金を申請するにあたり、当該補助金に係る対象経費を重複して発注者等から受け取っていません。また、他の補助金の交付対象となる経費について、重複して申請していません。</t>
    <rPh sb="35" eb="36">
      <t>トウ</t>
    </rPh>
    <rPh sb="57" eb="59">
      <t>コウフ</t>
    </rPh>
    <phoneticPr fontId="3"/>
  </si>
  <si>
    <t>★燃料費単価一覧表（片道）</t>
    <rPh sb="1" eb="4">
      <t>ネンリョウヒ</t>
    </rPh>
    <rPh sb="4" eb="6">
      <t>タンカ</t>
    </rPh>
    <rPh sb="6" eb="8">
      <t>イチラン</t>
    </rPh>
    <rPh sb="8" eb="9">
      <t>ヒョウ</t>
    </rPh>
    <rPh sb="10" eb="12">
      <t>カタミチ</t>
    </rPh>
    <phoneticPr fontId="3"/>
  </si>
  <si>
    <t>債権者登録申出書</t>
    <rPh sb="0" eb="3">
      <t>サイケンシャ</t>
    </rPh>
    <rPh sb="3" eb="5">
      <t>トウロク</t>
    </rPh>
    <rPh sb="5" eb="8">
      <t>モウシデショ</t>
    </rPh>
    <phoneticPr fontId="7"/>
  </si>
  <si>
    <t>←日付は空欄でお願いします。</t>
    <phoneticPr fontId="3"/>
  </si>
  <si>
    <t xml:space="preserve">令和　　年　　月　　日 </t>
    <rPh sb="0" eb="2">
      <t>レイワ</t>
    </rPh>
    <rPh sb="4" eb="5">
      <t>ネン</t>
    </rPh>
    <rPh sb="7" eb="8">
      <t>ガツ</t>
    </rPh>
    <rPh sb="10" eb="11">
      <t>ニチ</t>
    </rPh>
    <phoneticPr fontId="3"/>
  </si>
  <si>
    <t>↑上記以外の市町↑</t>
    <rPh sb="1" eb="3">
      <t>ジョウキ</t>
    </rPh>
    <rPh sb="3" eb="5">
      <t>イガイ</t>
    </rPh>
    <rPh sb="6" eb="8">
      <t>シマチ</t>
    </rPh>
    <phoneticPr fontId="3"/>
  </si>
  <si>
    <t>合計</t>
    <rPh sb="0" eb="2">
      <t>ゴウケイ</t>
    </rPh>
    <phoneticPr fontId="3"/>
  </si>
  <si>
    <t>見積調査＋見積提示</t>
    <phoneticPr fontId="3"/>
  </si>
  <si>
    <t>修繕工事</t>
    <phoneticPr fontId="3"/>
  </si>
  <si>
    <t>実人数</t>
    <rPh sb="0" eb="1">
      <t>ジツ</t>
    </rPh>
    <rPh sb="1" eb="3">
      <t>ニンズウ</t>
    </rPh>
    <phoneticPr fontId="3"/>
  </si>
  <si>
    <t>・応急修理等に関する見積書（写し）</t>
    <rPh sb="1" eb="5">
      <t>オウキュウシュウリ</t>
    </rPh>
    <rPh sb="5" eb="6">
      <t>ナド</t>
    </rPh>
    <rPh sb="7" eb="8">
      <t>カン</t>
    </rPh>
    <rPh sb="10" eb="13">
      <t>ミツモリショ</t>
    </rPh>
    <rPh sb="14" eb="15">
      <t>ウツ</t>
    </rPh>
    <phoneticPr fontId="3"/>
  </si>
  <si>
    <t>・応急修理工事完了報告書（写）又は応急修理部分が完了した事がわかる書面及び写真</t>
    <rPh sb="1" eb="5">
      <t>オウキュウシュウリ</t>
    </rPh>
    <rPh sb="5" eb="7">
      <t>コウジ</t>
    </rPh>
    <rPh sb="7" eb="9">
      <t>カンリョウ</t>
    </rPh>
    <rPh sb="9" eb="12">
      <t>ホウコクショ</t>
    </rPh>
    <rPh sb="13" eb="14">
      <t>ウツ</t>
    </rPh>
    <rPh sb="15" eb="16">
      <t>マタ</t>
    </rPh>
    <rPh sb="17" eb="21">
      <t>オウキュウシュウリ</t>
    </rPh>
    <rPh sb="21" eb="23">
      <t>ブブン</t>
    </rPh>
    <rPh sb="24" eb="26">
      <t>カンリョウ</t>
    </rPh>
    <rPh sb="28" eb="29">
      <t>コト</t>
    </rPh>
    <rPh sb="33" eb="35">
      <t>ショメン</t>
    </rPh>
    <rPh sb="35" eb="36">
      <t>オヨ</t>
    </rPh>
    <rPh sb="37" eb="39">
      <t>シャシン</t>
    </rPh>
    <phoneticPr fontId="3"/>
  </si>
  <si>
    <t>(2)工事出張費について</t>
    <rPh sb="3" eb="5">
      <t>コウジ</t>
    </rPh>
    <rPh sb="5" eb="8">
      <t>シュッチョウヒ</t>
    </rPh>
    <phoneticPr fontId="3"/>
  </si>
  <si>
    <t>　下請け事業者が行った場合）</t>
    <phoneticPr fontId="3"/>
  </si>
  <si>
    <t>・下請け事業者に工事を依頼したことがわかる書面（本申請に関連する工事を地元以外の</t>
    <rPh sb="1" eb="3">
      <t>シタウ</t>
    </rPh>
    <rPh sb="4" eb="7">
      <t>ジギョウシャ</t>
    </rPh>
    <rPh sb="8" eb="10">
      <t>コウジ</t>
    </rPh>
    <rPh sb="11" eb="13">
      <t>イライ</t>
    </rPh>
    <rPh sb="21" eb="23">
      <t>ショメン</t>
    </rPh>
    <phoneticPr fontId="3"/>
  </si>
  <si>
    <t>下請け事業者の法人名及び住所</t>
    <rPh sb="0" eb="2">
      <t>シタウ</t>
    </rPh>
    <rPh sb="3" eb="6">
      <t>ジギョウシャ</t>
    </rPh>
    <rPh sb="7" eb="10">
      <t>ホウジンメイ</t>
    </rPh>
    <rPh sb="10" eb="11">
      <t>オヨ</t>
    </rPh>
    <rPh sb="12" eb="14">
      <t>ジュウショ</t>
    </rPh>
    <phoneticPr fontId="3"/>
  </si>
  <si>
    <t>世帯主名</t>
    <rPh sb="0" eb="2">
      <t>セタイ</t>
    </rPh>
    <rPh sb="2" eb="3">
      <t>ヌシ</t>
    </rPh>
    <rPh sb="3" eb="4">
      <t>メイ</t>
    </rPh>
    <phoneticPr fontId="3"/>
  </si>
  <si>
    <t>車両台数</t>
    <rPh sb="0" eb="2">
      <t>シャリョウ</t>
    </rPh>
    <rPh sb="2" eb="4">
      <t>ダイスウ</t>
    </rPh>
    <phoneticPr fontId="3"/>
  </si>
  <si>
    <t>出張先</t>
    <rPh sb="0" eb="3">
      <t>シュッチョウサキ</t>
    </rPh>
    <phoneticPr fontId="3"/>
  </si>
  <si>
    <t>（市町名）</t>
    <rPh sb="1" eb="3">
      <t>シマチ</t>
    </rPh>
    <rPh sb="3" eb="4">
      <t>メイ</t>
    </rPh>
    <phoneticPr fontId="3"/>
  </si>
  <si>
    <t>（市町名）</t>
    <rPh sb="1" eb="4">
      <t>シマチメイ</t>
    </rPh>
    <phoneticPr fontId="3"/>
  </si>
  <si>
    <t>番号</t>
    <rPh sb="0" eb="2">
      <t>バンゴウ</t>
    </rPh>
    <phoneticPr fontId="3"/>
  </si>
  <si>
    <t>工　　事</t>
    <rPh sb="0" eb="1">
      <t>コウ</t>
    </rPh>
    <rPh sb="3" eb="4">
      <t>コト</t>
    </rPh>
    <phoneticPr fontId="3"/>
  </si>
  <si>
    <t>小計</t>
    <rPh sb="0" eb="2">
      <t>ショウケイ</t>
    </rPh>
    <phoneticPr fontId="3"/>
  </si>
  <si>
    <t>邸</t>
    <rPh sb="0" eb="1">
      <t>テイ</t>
    </rPh>
    <phoneticPr fontId="3"/>
  </si>
  <si>
    <t>申請額</t>
    <rPh sb="0" eb="2">
      <t>シンセイ</t>
    </rPh>
    <rPh sb="2" eb="3">
      <t>ガク</t>
    </rPh>
    <phoneticPr fontId="3"/>
  </si>
  <si>
    <t>邸工事出張分</t>
    <rPh sb="0" eb="1">
      <t>テイ</t>
    </rPh>
    <rPh sb="1" eb="3">
      <t>コウジ</t>
    </rPh>
    <rPh sb="3" eb="6">
      <t>シュッチョウブン</t>
    </rPh>
    <phoneticPr fontId="3"/>
  </si>
  <si>
    <t>…Ⓐ＋Ⓑ</t>
    <phoneticPr fontId="3"/>
  </si>
  <si>
    <t>１）見積出張費（提示含む）</t>
    <rPh sb="2" eb="4">
      <t>ミツモリ</t>
    </rPh>
    <rPh sb="4" eb="6">
      <t>シュッチョウ</t>
    </rPh>
    <rPh sb="6" eb="7">
      <t>ヒ</t>
    </rPh>
    <rPh sb="8" eb="10">
      <t>テイジ</t>
    </rPh>
    <rPh sb="10" eb="11">
      <t>フク</t>
    </rPh>
    <phoneticPr fontId="3"/>
  </si>
  <si>
    <t>(1)見積出張費（提示含む）について</t>
    <rPh sb="3" eb="5">
      <t>ミツモリ</t>
    </rPh>
    <rPh sb="5" eb="7">
      <t>シュッチョウ</t>
    </rPh>
    <rPh sb="7" eb="8">
      <t>ヒ</t>
    </rPh>
    <rPh sb="9" eb="11">
      <t>テイジ</t>
    </rPh>
    <rPh sb="11" eb="12">
      <t>フク</t>
    </rPh>
    <phoneticPr fontId="3"/>
  </si>
  <si>
    <t>◆出張一覧表 及び 補助算出シート　＜工事出張　工事別細目＞</t>
    <rPh sb="1" eb="3">
      <t>シュッチョウ</t>
    </rPh>
    <rPh sb="3" eb="5">
      <t>イチラン</t>
    </rPh>
    <rPh sb="5" eb="6">
      <t>ヒョウ</t>
    </rPh>
    <rPh sb="7" eb="8">
      <t>オヨ</t>
    </rPh>
    <rPh sb="10" eb="12">
      <t>ホジョ</t>
    </rPh>
    <rPh sb="12" eb="14">
      <t>サンシュツ</t>
    </rPh>
    <rPh sb="19" eb="21">
      <t>コウジ</t>
    </rPh>
    <rPh sb="21" eb="23">
      <t>シュッチョウ</t>
    </rPh>
    <rPh sb="24" eb="27">
      <t>コウジベツ</t>
    </rPh>
    <rPh sb="27" eb="29">
      <t>サイモク</t>
    </rPh>
    <phoneticPr fontId="3"/>
  </si>
  <si>
    <t>No.1</t>
    <phoneticPr fontId="3"/>
  </si>
  <si>
    <t>No.2</t>
    <phoneticPr fontId="3"/>
  </si>
  <si>
    <t>No.3</t>
    <phoneticPr fontId="3"/>
  </si>
  <si>
    <t>見積出張合計申請額</t>
    <rPh sb="0" eb="2">
      <t>ミツモリ</t>
    </rPh>
    <rPh sb="2" eb="4">
      <t>シュッチョウ</t>
    </rPh>
    <rPh sb="4" eb="6">
      <t>ゴウケイ</t>
    </rPh>
    <rPh sb="6" eb="9">
      <t>シンセイガク</t>
    </rPh>
    <phoneticPr fontId="3"/>
  </si>
  <si>
    <t>住宅所在地</t>
    <rPh sb="0" eb="2">
      <t>ジュウタク</t>
    </rPh>
    <rPh sb="2" eb="5">
      <t>ショザイチ</t>
    </rPh>
    <phoneticPr fontId="3"/>
  </si>
  <si>
    <t>２）工事出張費</t>
    <rPh sb="2" eb="4">
      <t>コウジ</t>
    </rPh>
    <rPh sb="4" eb="6">
      <t>シュッチョウ</t>
    </rPh>
    <rPh sb="6" eb="7">
      <t>ヒ</t>
    </rPh>
    <phoneticPr fontId="3"/>
  </si>
  <si>
    <t>…　Ⓑ　　</t>
    <phoneticPr fontId="3"/>
  </si>
  <si>
    <t>…　Ⓐ　　</t>
    <phoneticPr fontId="3"/>
  </si>
  <si>
    <t>工事番号</t>
    <rPh sb="0" eb="2">
      <t>コウジ</t>
    </rPh>
    <rPh sb="2" eb="4">
      <t>バンゴウ</t>
    </rPh>
    <phoneticPr fontId="3"/>
  </si>
  <si>
    <t>◆出張一覧表 及び 補助算出シート　＜工事出張　一覧＞</t>
    <rPh sb="1" eb="3">
      <t>シュッチョウ</t>
    </rPh>
    <rPh sb="3" eb="5">
      <t>イチラン</t>
    </rPh>
    <rPh sb="5" eb="6">
      <t>ヒョウ</t>
    </rPh>
    <rPh sb="7" eb="8">
      <t>オヨ</t>
    </rPh>
    <rPh sb="10" eb="12">
      <t>ホジョ</t>
    </rPh>
    <rPh sb="12" eb="14">
      <t>サンシュツ</t>
    </rPh>
    <rPh sb="19" eb="21">
      <t>コウジ</t>
    </rPh>
    <rPh sb="21" eb="23">
      <t>シュッチョウ</t>
    </rPh>
    <rPh sb="24" eb="26">
      <t>イチラン</t>
    </rPh>
    <phoneticPr fontId="3"/>
  </si>
  <si>
    <t>延人数</t>
    <rPh sb="0" eb="3">
      <t>ノベニンズウ</t>
    </rPh>
    <phoneticPr fontId="3"/>
  </si>
  <si>
    <t>下請け業者名</t>
    <rPh sb="0" eb="2">
      <t>シタウ</t>
    </rPh>
    <rPh sb="3" eb="6">
      <t>ギョウシャメイ</t>
    </rPh>
    <phoneticPr fontId="3"/>
  </si>
  <si>
    <t>石川県住宅の応急修理制度に関する掛かり増し経費補助金</t>
    <rPh sb="0" eb="2">
      <t>イシカワ</t>
    </rPh>
    <rPh sb="2" eb="3">
      <t>ケン</t>
    </rPh>
    <rPh sb="3" eb="5">
      <t>ジュウタク</t>
    </rPh>
    <rPh sb="6" eb="10">
      <t>オウキュウシュウリ</t>
    </rPh>
    <rPh sb="10" eb="12">
      <t>セイド</t>
    </rPh>
    <rPh sb="13" eb="14">
      <t>カン</t>
    </rPh>
    <rPh sb="16" eb="17">
      <t>カ</t>
    </rPh>
    <rPh sb="19" eb="20">
      <t>マ</t>
    </rPh>
    <rPh sb="21" eb="23">
      <t>ケイヒ</t>
    </rPh>
    <rPh sb="23" eb="26">
      <t>ホジョキン</t>
    </rPh>
    <phoneticPr fontId="7"/>
  </si>
  <si>
    <t>内容</t>
    <rPh sb="0" eb="2">
      <t>ナイヨウ</t>
    </rPh>
    <phoneticPr fontId="3"/>
  </si>
  <si>
    <t>見積調査（提示）</t>
    <rPh sb="0" eb="2">
      <t>ミツモリ</t>
    </rPh>
    <rPh sb="2" eb="4">
      <t>チョウサ</t>
    </rPh>
    <rPh sb="5" eb="7">
      <t>テイジ</t>
    </rPh>
    <phoneticPr fontId="3"/>
  </si>
  <si>
    <t>見積調査</t>
    <rPh sb="0" eb="4">
      <t>ミツモリチョウサ</t>
    </rPh>
    <phoneticPr fontId="3"/>
  </si>
  <si>
    <t>見積提示</t>
    <rPh sb="0" eb="4">
      <t>ミツモリテイジ</t>
    </rPh>
    <phoneticPr fontId="3"/>
  </si>
  <si>
    <t>※上限80,000円</t>
    <rPh sb="1" eb="3">
      <t>ジョウゲン</t>
    </rPh>
    <rPh sb="9" eb="10">
      <t>エン</t>
    </rPh>
    <phoneticPr fontId="3"/>
  </si>
  <si>
    <t>人数</t>
    <rPh sb="0" eb="2">
      <t>ニンズウ</t>
    </rPh>
    <phoneticPr fontId="3"/>
  </si>
  <si>
    <t>No.4</t>
    <phoneticPr fontId="3"/>
  </si>
  <si>
    <t>No.5</t>
    <phoneticPr fontId="3"/>
  </si>
  <si>
    <t>（様式1）総括表（石川県住宅の応急修理に関する掛かり増し経費補助金交付申請書兼実績報告書）</t>
    <rPh sb="1" eb="3">
      <t>ヨウシキ</t>
    </rPh>
    <rPh sb="5" eb="8">
      <t>ソウカツヒョウ</t>
    </rPh>
    <rPh sb="12" eb="14">
      <t>ジュウタク</t>
    </rPh>
    <rPh sb="15" eb="19">
      <t>オウキュウシュウリ</t>
    </rPh>
    <rPh sb="20" eb="21">
      <t>カン</t>
    </rPh>
    <rPh sb="23" eb="24">
      <t>カ</t>
    </rPh>
    <rPh sb="26" eb="27">
      <t>マ</t>
    </rPh>
    <rPh sb="28" eb="30">
      <t>ケイヒ</t>
    </rPh>
    <phoneticPr fontId="7"/>
  </si>
  <si>
    <t>（様式2）精算請求書</t>
    <rPh sb="1" eb="3">
      <t>ヨウシキ</t>
    </rPh>
    <phoneticPr fontId="3"/>
  </si>
  <si>
    <t>（様式1-4）</t>
    <rPh sb="1" eb="3">
      <t>ヨウシキ</t>
    </rPh>
    <phoneticPr fontId="3"/>
  </si>
  <si>
    <t>（様式1-3）</t>
    <rPh sb="1" eb="3">
      <t>ヨウシキ</t>
    </rPh>
    <phoneticPr fontId="3"/>
  </si>
  <si>
    <t>（様式1-2）</t>
    <rPh sb="1" eb="3">
      <t>ヨウシキ</t>
    </rPh>
    <phoneticPr fontId="3"/>
  </si>
  <si>
    <t>（様式1-1）</t>
    <rPh sb="1" eb="3">
      <t>ヨウシキ</t>
    </rPh>
    <phoneticPr fontId="3"/>
  </si>
  <si>
    <t>◆出張一覧表 及び 補助算出シート　＜見積出張　細目＞　</t>
    <rPh sb="1" eb="3">
      <t>シュッチョウ</t>
    </rPh>
    <rPh sb="3" eb="5">
      <t>イチラン</t>
    </rPh>
    <rPh sb="5" eb="6">
      <t>ヒョウ</t>
    </rPh>
    <rPh sb="7" eb="8">
      <t>オヨ</t>
    </rPh>
    <rPh sb="10" eb="12">
      <t>ホジョ</t>
    </rPh>
    <rPh sb="12" eb="14">
      <t>サンシュツ</t>
    </rPh>
    <rPh sb="19" eb="21">
      <t>ミツモリ</t>
    </rPh>
    <rPh sb="21" eb="23">
      <t>シュッチョウ</t>
    </rPh>
    <rPh sb="24" eb="26">
      <t>サイモク</t>
    </rPh>
    <phoneticPr fontId="3"/>
  </si>
  <si>
    <t>（様式1-4）</t>
    <phoneticPr fontId="3"/>
  </si>
  <si>
    <t>石川県住宅の応急修理制度に関する掛かり増し経費補助金（精算）請求書</t>
    <rPh sb="3" eb="5">
      <t>ジュウタク</t>
    </rPh>
    <rPh sb="6" eb="10">
      <t>オウキュウシュウリ</t>
    </rPh>
    <rPh sb="10" eb="12">
      <t>セイド</t>
    </rPh>
    <rPh sb="13" eb="14">
      <t>カン</t>
    </rPh>
    <rPh sb="16" eb="17">
      <t>カ</t>
    </rPh>
    <rPh sb="19" eb="20">
      <t>マ</t>
    </rPh>
    <rPh sb="21" eb="23">
      <t>ケイヒ</t>
    </rPh>
    <phoneticPr fontId="7"/>
  </si>
  <si>
    <t>として、下記金額を交付されるよう石川県住宅の応急修理制度に関する掛かり増し経費補助金</t>
    <rPh sb="4" eb="6">
      <t>カキ</t>
    </rPh>
    <rPh sb="6" eb="8">
      <t>キンガク</t>
    </rPh>
    <rPh sb="9" eb="11">
      <t>コウフ</t>
    </rPh>
    <rPh sb="16" eb="18">
      <t>イシカワ</t>
    </rPh>
    <rPh sb="19" eb="21">
      <t>ジュウタク</t>
    </rPh>
    <rPh sb="22" eb="26">
      <t>オウキュウシュウリ</t>
    </rPh>
    <rPh sb="26" eb="28">
      <t>セイド</t>
    </rPh>
    <rPh sb="29" eb="30">
      <t>カン</t>
    </rPh>
    <rPh sb="32" eb="33">
      <t>カ</t>
    </rPh>
    <rPh sb="35" eb="36">
      <t>マ</t>
    </rPh>
    <rPh sb="37" eb="39">
      <t>ケイヒ</t>
    </rPh>
    <rPh sb="39" eb="42">
      <t>ホジョキン</t>
    </rPh>
    <phoneticPr fontId="3"/>
  </si>
  <si>
    <t>交付要綱の規定により、請求いたします。</t>
    <phoneticPr fontId="3"/>
  </si>
  <si>
    <t>◆出張一覧表 及び 補助算出シート　＜見積出張　細目＞</t>
    <rPh sb="1" eb="3">
      <t>シュッチョウ</t>
    </rPh>
    <rPh sb="3" eb="5">
      <t>イチラン</t>
    </rPh>
    <rPh sb="5" eb="6">
      <t>ヒョウ</t>
    </rPh>
    <rPh sb="7" eb="8">
      <t>オヨ</t>
    </rPh>
    <rPh sb="10" eb="12">
      <t>ホジョ</t>
    </rPh>
    <rPh sb="12" eb="14">
      <t>サンシュツ</t>
    </rPh>
    <rPh sb="19" eb="23">
      <t>ミツモリシュッチョウ</t>
    </rPh>
    <rPh sb="24" eb="26">
      <t>サイモク</t>
    </rPh>
    <phoneticPr fontId="3"/>
  </si>
  <si>
    <t>※上限160,000円</t>
    <rPh sb="1" eb="3">
      <t>ジョウゲン</t>
    </rPh>
    <rPh sb="10" eb="11">
      <t>エン</t>
    </rPh>
    <phoneticPr fontId="3"/>
  </si>
  <si>
    <t>◆出張一覧表 及び 補助算出シート　＜見積出張　一覧＞</t>
    <rPh sb="1" eb="3">
      <t>シュッチョウ</t>
    </rPh>
    <rPh sb="3" eb="5">
      <t>イチラン</t>
    </rPh>
    <rPh sb="5" eb="6">
      <t>ヒョウ</t>
    </rPh>
    <rPh sb="7" eb="8">
      <t>オヨ</t>
    </rPh>
    <rPh sb="10" eb="12">
      <t>ホジョ</t>
    </rPh>
    <rPh sb="12" eb="14">
      <t>サンシュツ</t>
    </rPh>
    <rPh sb="19" eb="21">
      <t>ミツモリ</t>
    </rPh>
    <rPh sb="21" eb="23">
      <t>シュッチョウ</t>
    </rPh>
    <rPh sb="24" eb="26">
      <t>イチラン</t>
    </rPh>
    <phoneticPr fontId="3"/>
  </si>
  <si>
    <t>様式1-1より</t>
    <rPh sb="0" eb="2">
      <t>ヨウシキ</t>
    </rPh>
    <phoneticPr fontId="3"/>
  </si>
  <si>
    <t>様式1-3より</t>
    <rPh sb="0" eb="2">
      <t>ヨウシキ</t>
    </rPh>
    <phoneticPr fontId="3"/>
  </si>
  <si>
    <t>土木部建築住宅課</t>
    <rPh sb="0" eb="3">
      <t>ドボクブ</t>
    </rPh>
    <rPh sb="3" eb="8">
      <t>ケンチクジュウタクカ</t>
    </rPh>
    <phoneticPr fontId="3"/>
  </si>
  <si>
    <t>※応急修理を行う住宅と同じ市町に所在する場合は、掛かり増し経費の対象とはなりません</t>
    <rPh sb="1" eb="5">
      <t>オウキュウシュウリ</t>
    </rPh>
    <rPh sb="6" eb="7">
      <t>オコナ</t>
    </rPh>
    <rPh sb="8" eb="10">
      <t>ジュウタク</t>
    </rPh>
    <rPh sb="11" eb="12">
      <t>オナ</t>
    </rPh>
    <rPh sb="13" eb="15">
      <t>シマチ</t>
    </rPh>
    <rPh sb="16" eb="18">
      <t>ショザイ</t>
    </rPh>
    <rPh sb="20" eb="22">
      <t>バアイ</t>
    </rPh>
    <rPh sb="24" eb="25">
      <t>カ</t>
    </rPh>
    <rPh sb="27" eb="28">
      <t>マ</t>
    </rPh>
    <rPh sb="29" eb="31">
      <t>ケイヒ</t>
    </rPh>
    <rPh sb="32" eb="34">
      <t>タイショウ</t>
    </rPh>
    <phoneticPr fontId="3"/>
  </si>
  <si>
    <t>氏　名</t>
    <rPh sb="0" eb="1">
      <t>シ</t>
    </rPh>
    <rPh sb="2" eb="3">
      <t>ナ</t>
    </rPh>
    <phoneticPr fontId="7"/>
  </si>
  <si>
    <t>職  名</t>
    <rPh sb="0" eb="1">
      <t>ショク</t>
    </rPh>
    <rPh sb="3" eb="4">
      <t>ナ</t>
    </rPh>
    <phoneticPr fontId="7"/>
  </si>
  <si>
    <t>syuuri-hojo@pref.ishikawa.jp</t>
    <phoneticPr fontId="7"/>
  </si>
  <si>
    <t>石川県住宅の応急修理制度に関する掛かり増し経費補助金交付申請書兼実績報告書</t>
    <rPh sb="0" eb="3">
      <t>イシカワケン</t>
    </rPh>
    <rPh sb="3" eb="5">
      <t>ジュウタク</t>
    </rPh>
    <rPh sb="6" eb="10">
      <t>オウキュウシュウリ</t>
    </rPh>
    <rPh sb="10" eb="12">
      <t>セイド</t>
    </rPh>
    <rPh sb="13" eb="14">
      <t>カン</t>
    </rPh>
    <rPh sb="16" eb="17">
      <t>カ</t>
    </rPh>
    <rPh sb="19" eb="20">
      <t>マ</t>
    </rPh>
    <rPh sb="21" eb="23">
      <t>ケイヒ</t>
    </rPh>
    <rPh sb="22" eb="23">
      <t>ヒ</t>
    </rPh>
    <rPh sb="23" eb="26">
      <t>ホジョキン</t>
    </rPh>
    <rPh sb="26" eb="28">
      <t>コウフ</t>
    </rPh>
    <rPh sb="28" eb="31">
      <t>シンセイショ</t>
    </rPh>
    <rPh sb="31" eb="32">
      <t>ケン</t>
    </rPh>
    <rPh sb="32" eb="37">
      <t>ジッセキホウコクショ</t>
    </rPh>
    <phoneticPr fontId="3"/>
  </si>
  <si>
    <t>工事出張合計申請額</t>
    <rPh sb="0" eb="2">
      <t>コウジ</t>
    </rPh>
    <rPh sb="2" eb="4">
      <t>シュッチョウ</t>
    </rPh>
    <rPh sb="4" eb="6">
      <t>ゴウケイ</t>
    </rPh>
    <rPh sb="6" eb="9">
      <t>シンセイガク</t>
    </rPh>
    <phoneticPr fontId="3"/>
  </si>
  <si>
    <t>邸見積出張分</t>
    <rPh sb="0" eb="1">
      <t>テイ</t>
    </rPh>
    <rPh sb="1" eb="3">
      <t>ミツモリ</t>
    </rPh>
    <rPh sb="3" eb="6">
      <t>シュッチョウブン</t>
    </rPh>
    <phoneticPr fontId="3"/>
  </si>
  <si>
    <t>県外</t>
    <rPh sb="0" eb="2">
      <t>ケンガイ</t>
    </rPh>
    <phoneticPr fontId="3"/>
  </si>
  <si>
    <t>志賀町</t>
    <rPh sb="0" eb="3">
      <t>シカマチ</t>
    </rPh>
    <phoneticPr fontId="3"/>
  </si>
  <si>
    <t>能登町</t>
    <rPh sb="0" eb="3">
      <t>ノトチョウ</t>
    </rPh>
    <phoneticPr fontId="3"/>
  </si>
  <si>
    <t xml:space="preserve">
（様式1-2）◆出張一覧表 及び 補助算出シート　＜見積出張　細目＞</t>
    <rPh sb="2" eb="4">
      <t>ヨウシキ</t>
    </rPh>
    <rPh sb="27" eb="29">
      <t>ミツモリ</t>
    </rPh>
    <phoneticPr fontId="3"/>
  </si>
  <si>
    <t>（様式1-1）◆出張一覧表 及び 補助算出シート　＜見積出張＞</t>
    <phoneticPr fontId="3"/>
  </si>
  <si>
    <t>（様式1-4）◆出張一覧表 及び 補助算出シート　＜工事出張　工事別細目＞</t>
    <phoneticPr fontId="3"/>
  </si>
  <si>
    <t>（様式1-3）◆出張一覧表 及び 補助算出シート　＜工事出張　一覧＞</t>
    <rPh sb="1" eb="3">
      <t>ヨウシキ</t>
    </rPh>
    <rPh sb="8" eb="10">
      <t>シュッチョウ</t>
    </rPh>
    <rPh sb="10" eb="12">
      <t>イチラン</t>
    </rPh>
    <rPh sb="12" eb="13">
      <t>ヒョウ</t>
    </rPh>
    <rPh sb="14" eb="15">
      <t>オヨ</t>
    </rPh>
    <rPh sb="17" eb="19">
      <t>ホジョ</t>
    </rPh>
    <rPh sb="19" eb="21">
      <t>サンシュツ</t>
    </rPh>
    <rPh sb="26" eb="28">
      <t>コウジ</t>
    </rPh>
    <rPh sb="28" eb="30">
      <t>シュッチョウ</t>
    </rPh>
    <rPh sb="31" eb="33">
      <t>イチラン</t>
    </rPh>
    <phoneticPr fontId="3"/>
  </si>
  <si>
    <t>R6</t>
    <phoneticPr fontId="3"/>
  </si>
  <si>
    <t>R7</t>
  </si>
  <si>
    <t>R8</t>
  </si>
  <si>
    <t>R9</t>
  </si>
  <si>
    <t>R10</t>
  </si>
  <si>
    <t>加入団体</t>
    <rPh sb="0" eb="2">
      <t>カニュウ</t>
    </rPh>
    <rPh sb="2" eb="4">
      <t>ダンタイ</t>
    </rPh>
    <phoneticPr fontId="7"/>
  </si>
  <si>
    <t>申請者（下請け事業者分を含む）は地元の見積出張・工事出張の申請をしていません。</t>
    <rPh sb="10" eb="11">
      <t>ブン</t>
    </rPh>
    <rPh sb="19" eb="23">
      <t>ミツモリシュッチョウ</t>
    </rPh>
    <rPh sb="24" eb="28">
      <t>コウジシュッチョウ</t>
    </rPh>
    <rPh sb="29" eb="31">
      <t>シンセイ</t>
    </rPh>
    <phoneticPr fontId="3"/>
  </si>
  <si>
    <t>石川県知事　　山野　之義　　様</t>
    <rPh sb="0" eb="3">
      <t>イシカワケン</t>
    </rPh>
    <rPh sb="3" eb="5">
      <t>チジ</t>
    </rPh>
    <rPh sb="7" eb="9">
      <t>ヤマノ</t>
    </rPh>
    <rPh sb="10" eb="11">
      <t>コレ</t>
    </rPh>
    <rPh sb="11" eb="12">
      <t>タダシ</t>
    </rPh>
    <rPh sb="14" eb="15">
      <t>サマ</t>
    </rPh>
    <phoneticPr fontId="7"/>
  </si>
  <si>
    <t>山野　之義　　様</t>
    <rPh sb="7" eb="8">
      <t>サマ</t>
    </rPh>
    <phoneticPr fontId="7"/>
  </si>
  <si>
    <t>出張年月日</t>
    <rPh sb="0" eb="2">
      <t>シュッチョウ</t>
    </rPh>
    <rPh sb="2" eb="3">
      <t>ネン</t>
    </rPh>
    <rPh sb="3" eb="5">
      <t>ツキヒ</t>
    </rPh>
    <phoneticPr fontId="3"/>
  </si>
  <si>
    <t>出 張 年 月 日</t>
    <rPh sb="0" eb="1">
      <t>デ</t>
    </rPh>
    <rPh sb="2" eb="3">
      <t>ハリ</t>
    </rPh>
    <rPh sb="4" eb="5">
      <t>ネン</t>
    </rPh>
    <rPh sb="6" eb="7">
      <t>ゲツ</t>
    </rPh>
    <rPh sb="8" eb="9">
      <t>ニチ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</si>
</sst>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
    <numFmt numFmtId="180" formatCode="#,##0_);\(#,##0\)"/>
    <numFmt numFmtId="181" formatCode="#,##0_ ;[Red]\-#,##0\ "/>
  </numFmts>
  <fonts count="57">
    <font>
      <sz val="11"/>
      <color theme="1"/>
      <name val="Yu Gothic"/>
      <family val="2"/>
      <scheme val="minor"/>
    </font>
    <font>
      <sz val="11"/>
      <color theme="1"/>
      <name val="Yu Gothic"/>
      <family val="2"/>
      <scheme val="minor"/>
    </font>
    <font>
      <b/>
      <sz val="15"/>
      <color theme="3"/>
      <name val="Yu Gothic"/>
      <family val="2"/>
      <charset val="128"/>
      <scheme val="minor"/>
    </font>
    <font>
      <sz val="6"/>
      <name val="Yu Gothic"/>
      <family val="3"/>
      <charset val="128"/>
      <scheme val="minor"/>
    </font>
    <font>
      <sz val="11"/>
      <color theme="1"/>
      <name val="ＭＳ 明朝"/>
      <family val="1"/>
      <charset val="128"/>
    </font>
    <font>
      <sz val="14"/>
      <color theme="1"/>
      <name val="ＭＳ 明朝"/>
      <family val="1"/>
      <charset val="128"/>
    </font>
    <font>
      <sz val="16"/>
      <color theme="1"/>
      <name val="ＭＳ 明朝"/>
      <family val="1"/>
      <charset val="128"/>
    </font>
    <font>
      <sz val="6"/>
      <name val="ＭＳ Ｐゴシック"/>
      <family val="3"/>
      <charset val="128"/>
    </font>
    <font>
      <sz val="12"/>
      <color theme="1"/>
      <name val="ＭＳ 明朝"/>
      <family val="1"/>
      <charset val="128"/>
    </font>
    <font>
      <sz val="12"/>
      <name val="ＭＳ 明朝"/>
      <family val="1"/>
      <charset val="128"/>
    </font>
    <font>
      <b/>
      <sz val="16"/>
      <color theme="1"/>
      <name val="ＭＳ 明朝"/>
      <family val="1"/>
      <charset val="128"/>
    </font>
    <font>
      <sz val="16"/>
      <name val="ＭＳ 明朝"/>
      <family val="1"/>
      <charset val="128"/>
    </font>
    <font>
      <b/>
      <sz val="18"/>
      <color theme="1"/>
      <name val="ＭＳ 明朝"/>
      <family val="1"/>
      <charset val="128"/>
    </font>
    <font>
      <sz val="15"/>
      <color theme="1"/>
      <name val="ＭＳ 明朝"/>
      <family val="1"/>
      <charset val="128"/>
    </font>
    <font>
      <b/>
      <sz val="11"/>
      <color theme="1"/>
      <name val="ＭＳ 明朝"/>
      <family val="1"/>
      <charset val="128"/>
    </font>
    <font>
      <sz val="11"/>
      <name val="ＭＳ 明朝"/>
      <family val="1"/>
      <charset val="128"/>
    </font>
    <font>
      <sz val="14"/>
      <name val="ＭＳ 明朝"/>
      <family val="1"/>
      <charset val="128"/>
    </font>
    <font>
      <sz val="14"/>
      <color theme="1"/>
      <name val="Yu Gothic"/>
      <family val="2"/>
      <scheme val="minor"/>
    </font>
    <font>
      <b/>
      <sz val="14"/>
      <color rgb="FFFF0000"/>
      <name val="ＭＳ 明朝"/>
      <family val="1"/>
      <charset val="128"/>
    </font>
    <font>
      <b/>
      <sz val="14"/>
      <color theme="1"/>
      <name val="ＭＳ 明朝"/>
      <family val="1"/>
      <charset val="128"/>
    </font>
    <font>
      <sz val="14"/>
      <color rgb="FFFF0000"/>
      <name val="ＭＳ 明朝"/>
      <family val="1"/>
      <charset val="128"/>
    </font>
    <font>
      <b/>
      <sz val="11"/>
      <color theme="1"/>
      <name val="Yu Gothic"/>
      <family val="2"/>
      <scheme val="minor"/>
    </font>
    <font>
      <sz val="16"/>
      <color theme="1"/>
      <name val="Yu Gothic"/>
      <family val="2"/>
      <scheme val="minor"/>
    </font>
    <font>
      <sz val="16"/>
      <color theme="4" tint="0.79998168889431442"/>
      <name val="ＭＳ 明朝"/>
      <family val="1"/>
      <charset val="128"/>
    </font>
    <font>
      <sz val="6"/>
      <name val="Yu Gothic"/>
      <family val="2"/>
      <charset val="128"/>
      <scheme val="minor"/>
    </font>
    <font>
      <sz val="9"/>
      <color theme="1"/>
      <name val="ＭＳ Ｐゴシック"/>
      <family val="3"/>
      <charset val="128"/>
    </font>
    <font>
      <sz val="20"/>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Ｐゴシック"/>
      <family val="3"/>
      <charset val="128"/>
    </font>
    <font>
      <sz val="12"/>
      <color theme="1"/>
      <name val="ＭＳ Ｐゴシック"/>
      <family val="3"/>
      <charset val="128"/>
    </font>
    <font>
      <sz val="8"/>
      <color theme="1"/>
      <name val="ＭＳ Ｐゴシック"/>
      <family val="3"/>
      <charset val="128"/>
    </font>
    <font>
      <sz val="7"/>
      <color theme="1"/>
      <name val="ＭＳ Ｐゴシック"/>
      <family val="3"/>
      <charset val="128"/>
    </font>
    <font>
      <sz val="13"/>
      <color theme="1"/>
      <name val="ＭＳ Ｐゴシック"/>
      <family val="3"/>
      <charset val="128"/>
    </font>
    <font>
      <sz val="15"/>
      <color theme="1"/>
      <name val="ＭＳ Ｐゴシック"/>
      <family val="3"/>
      <charset val="128"/>
    </font>
    <font>
      <b/>
      <sz val="9"/>
      <color theme="1"/>
      <name val="ＭＳ Ｐゴシック"/>
      <family val="3"/>
      <charset val="128"/>
    </font>
    <font>
      <u/>
      <sz val="11"/>
      <color theme="1"/>
      <name val="ＭＳ Ｐゴシック"/>
      <family val="3"/>
      <charset val="128"/>
    </font>
    <font>
      <u/>
      <sz val="11"/>
      <color theme="10"/>
      <name val="Yu Gothic"/>
      <family val="2"/>
      <scheme val="minor"/>
    </font>
    <font>
      <sz val="11"/>
      <name val="ＭＳ ゴシック"/>
      <family val="3"/>
      <charset val="128"/>
    </font>
    <font>
      <b/>
      <sz val="11"/>
      <color rgb="FFFF0000"/>
      <name val="ＭＳ ゴシック"/>
      <family val="3"/>
      <charset val="128"/>
    </font>
    <font>
      <sz val="18"/>
      <name val="ＭＳ ゴシック"/>
      <family val="3"/>
      <charset val="128"/>
    </font>
    <font>
      <sz val="12"/>
      <name val="ＭＳ ゴシック"/>
      <family val="3"/>
      <charset val="128"/>
    </font>
    <font>
      <b/>
      <sz val="18"/>
      <color rgb="FFFF0000"/>
      <name val="ＭＳ ゴシック"/>
      <family val="3"/>
      <charset val="128"/>
    </font>
    <font>
      <sz val="16"/>
      <name val="ＭＳ ゴシック"/>
      <family val="3"/>
      <charset val="128"/>
    </font>
    <font>
      <b/>
      <sz val="18"/>
      <name val="ＭＳ ゴシック"/>
      <family val="3"/>
      <charset val="128"/>
    </font>
    <font>
      <u/>
      <sz val="22"/>
      <name val="ＭＳ ゴシック"/>
      <family val="3"/>
      <charset val="128"/>
    </font>
    <font>
      <sz val="18"/>
      <color theme="1"/>
      <name val="ＭＳ 明朝"/>
      <family val="1"/>
      <charset val="128"/>
    </font>
    <font>
      <sz val="22"/>
      <color theme="1"/>
      <name val="ＭＳ 明朝"/>
      <family val="1"/>
      <charset val="128"/>
    </font>
    <font>
      <b/>
      <sz val="18"/>
      <color rgb="FFFF0000"/>
      <name val="ＭＳ 明朝"/>
      <family val="1"/>
      <charset val="128"/>
    </font>
    <font>
      <b/>
      <sz val="12"/>
      <color theme="1"/>
      <name val="ＭＳ 明朝"/>
      <family val="1"/>
      <charset val="128"/>
    </font>
    <font>
      <sz val="11"/>
      <name val="Yu Gothic"/>
      <family val="2"/>
      <scheme val="minor"/>
    </font>
    <font>
      <b/>
      <sz val="18"/>
      <name val="ＭＳ 明朝"/>
      <family val="1"/>
      <charset val="128"/>
    </font>
    <font>
      <b/>
      <sz val="16"/>
      <name val="ＭＳ ゴシック"/>
      <family val="3"/>
      <charset val="128"/>
    </font>
    <font>
      <b/>
      <sz val="18"/>
      <color indexed="81"/>
      <name val="MS P ゴシック"/>
      <family val="3"/>
      <charset val="128"/>
    </font>
    <font>
      <b/>
      <sz val="17"/>
      <name val="ＭＳ 明朝"/>
      <family val="1"/>
      <charset val="128"/>
    </font>
    <font>
      <sz val="17"/>
      <name val="Yu Gothic"/>
      <family val="2"/>
      <scheme val="minor"/>
    </font>
    <font>
      <u/>
      <sz val="14"/>
      <color theme="10"/>
      <name val="Yu Gothic"/>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9" tint="0.79998168889431442"/>
        <bgColor indexed="64"/>
      </patternFill>
    </fill>
    <fill>
      <patternFill patternType="solid">
        <fgColor rgb="FFFCE4D6"/>
        <bgColor indexed="64"/>
      </patternFill>
    </fill>
  </fills>
  <borders count="118">
    <border>
      <left/>
      <right/>
      <top/>
      <bottom/>
      <diagonal/>
    </border>
    <border>
      <left style="thin">
        <color indexed="64"/>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dotted">
        <color indexed="64"/>
      </right>
      <top style="dotted">
        <color indexed="64"/>
      </top>
      <bottom style="thin">
        <color indexed="64"/>
      </bottom>
      <diagonal/>
    </border>
    <border>
      <left style="hair">
        <color indexed="64"/>
      </left>
      <right/>
      <top style="dotted">
        <color indexed="64"/>
      </top>
      <bottom style="thin">
        <color indexed="64"/>
      </bottom>
      <diagonal/>
    </border>
    <border>
      <left style="hair">
        <color indexed="64"/>
      </left>
      <right style="thin">
        <color indexed="64"/>
      </right>
      <top style="dotted">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hair">
        <color indexed="64"/>
      </left>
      <right/>
      <top/>
      <bottom style="hair">
        <color indexed="64"/>
      </bottom>
      <diagonal/>
    </border>
    <border>
      <left/>
      <right/>
      <top/>
      <bottom style="hair">
        <color indexed="64"/>
      </bottom>
      <diagonal/>
    </border>
    <border>
      <left style="dotted">
        <color indexed="64"/>
      </left>
      <right/>
      <top style="thin">
        <color indexed="64"/>
      </top>
      <bottom style="hair">
        <color indexed="64"/>
      </bottom>
      <diagonal/>
    </border>
    <border>
      <left style="dotted">
        <color indexed="64"/>
      </left>
      <right/>
      <top style="hair">
        <color indexed="64"/>
      </top>
      <bottom style="dotted">
        <color indexed="64"/>
      </bottom>
      <diagonal/>
    </border>
    <border>
      <left/>
      <right/>
      <top style="hair">
        <color indexed="64"/>
      </top>
      <bottom style="dotted">
        <color indexed="64"/>
      </bottom>
      <diagonal/>
    </border>
    <border>
      <left/>
      <right style="thin">
        <color indexed="64"/>
      </right>
      <top style="hair">
        <color indexed="64"/>
      </top>
      <bottom style="dotted">
        <color indexed="64"/>
      </bottom>
      <diagonal/>
    </border>
    <border>
      <left style="dotted">
        <color indexed="64"/>
      </left>
      <right/>
      <top style="dotted">
        <color indexed="64"/>
      </top>
      <bottom style="hair">
        <color indexed="64"/>
      </bottom>
      <diagonal/>
    </border>
    <border>
      <left/>
      <right/>
      <top style="dotted">
        <color indexed="64"/>
      </top>
      <bottom style="hair">
        <color indexed="64"/>
      </bottom>
      <diagonal/>
    </border>
    <border>
      <left/>
      <right/>
      <top style="dotted">
        <color indexed="64"/>
      </top>
      <bottom/>
      <diagonal/>
    </border>
    <border>
      <left/>
      <right style="thin">
        <color indexed="64"/>
      </right>
      <top style="dotted">
        <color indexed="64"/>
      </top>
      <bottom/>
      <diagonal/>
    </border>
    <border>
      <left style="dotted">
        <color indexed="64"/>
      </left>
      <right/>
      <top style="hair">
        <color indexed="64"/>
      </top>
      <bottom/>
      <diagonal/>
    </border>
    <border>
      <left/>
      <right/>
      <top style="hair">
        <color indexed="64"/>
      </top>
      <bottom/>
      <diagonal/>
    </border>
    <border>
      <left style="hair">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dotted">
        <color indexed="64"/>
      </left>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style="hair">
        <color indexed="64"/>
      </bottom>
      <diagonal/>
    </border>
    <border>
      <left/>
      <right/>
      <top/>
      <bottom style="dotted">
        <color indexed="64"/>
      </bottom>
      <diagonal/>
    </border>
    <border>
      <left/>
      <right style="thin">
        <color indexed="64"/>
      </right>
      <top style="hair">
        <color indexed="64"/>
      </top>
      <bottom/>
      <diagonal/>
    </border>
    <border>
      <left style="dotted">
        <color indexed="64"/>
      </left>
      <right/>
      <top style="dotted">
        <color indexed="64"/>
      </top>
      <bottom/>
      <diagonal/>
    </border>
    <border>
      <left style="dotted">
        <color indexed="64"/>
      </left>
      <right/>
      <top style="hair">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dotted">
        <color indexed="64"/>
      </left>
      <right style="dotted">
        <color indexed="64"/>
      </right>
      <top style="dotted">
        <color indexed="64"/>
      </top>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style="thin">
        <color indexed="64"/>
      </left>
      <right style="dotted">
        <color indexed="64"/>
      </right>
      <top style="dotted">
        <color indexed="64"/>
      </top>
      <bottom style="dotted">
        <color indexed="64"/>
      </bottom>
      <diagonal/>
    </border>
    <border>
      <left style="hair">
        <color indexed="64"/>
      </left>
      <right/>
      <top style="dotted">
        <color indexed="64"/>
      </top>
      <bottom/>
      <diagonal/>
    </border>
    <border>
      <left style="hair">
        <color indexed="64"/>
      </left>
      <right style="dotted">
        <color indexed="64"/>
      </right>
      <top style="dotted">
        <color indexed="64"/>
      </top>
      <bottom/>
      <diagonal/>
    </border>
    <border>
      <left/>
      <right style="hair">
        <color indexed="64"/>
      </right>
      <top style="dotted">
        <color indexed="64"/>
      </top>
      <bottom style="hair">
        <color indexed="64"/>
      </bottom>
      <diagonal/>
    </border>
    <border>
      <left style="hair">
        <color indexed="64"/>
      </left>
      <right style="hair">
        <color indexed="64"/>
      </right>
      <top style="dotted">
        <color indexed="64"/>
      </top>
      <bottom style="hair">
        <color indexed="64"/>
      </bottom>
      <diagonal/>
    </border>
    <border>
      <left style="hair">
        <color indexed="64"/>
      </left>
      <right/>
      <top style="dotted">
        <color indexed="64"/>
      </top>
      <bottom style="hair">
        <color indexed="64"/>
      </bottom>
      <diagonal/>
    </border>
    <border>
      <left/>
      <right style="dotted">
        <color indexed="64"/>
      </right>
      <top style="dotted">
        <color indexed="64"/>
      </top>
      <bottom/>
      <diagonal/>
    </border>
    <border>
      <left style="dotted">
        <color indexed="64"/>
      </left>
      <right style="hair">
        <color indexed="64"/>
      </right>
      <top style="dotted">
        <color indexed="64"/>
      </top>
      <bottom style="hair">
        <color indexed="64"/>
      </bottom>
      <diagonal/>
    </border>
    <border>
      <left style="dotted">
        <color indexed="64"/>
      </left>
      <right/>
      <top/>
      <bottom/>
      <diagonal/>
    </border>
    <border>
      <left style="hair">
        <color indexed="64"/>
      </left>
      <right/>
      <top/>
      <bottom/>
      <diagonal/>
    </border>
    <border>
      <left style="hair">
        <color indexed="64"/>
      </left>
      <right style="dotted">
        <color indexed="64"/>
      </right>
      <top/>
      <bottom/>
      <diagonal/>
    </border>
    <border>
      <left style="hair">
        <color indexed="64"/>
      </left>
      <right style="hair">
        <color indexed="64"/>
      </right>
      <top style="hair">
        <color indexed="64"/>
      </top>
      <bottom style="hair">
        <color indexed="64"/>
      </bottom>
      <diagonal/>
    </border>
    <border>
      <left/>
      <right style="dotted">
        <color indexed="64"/>
      </right>
      <top/>
      <bottom/>
      <diagonal/>
    </border>
    <border>
      <left style="dotted">
        <color indexed="64"/>
      </left>
      <right style="hair">
        <color indexed="64"/>
      </right>
      <top style="hair">
        <color indexed="64"/>
      </top>
      <bottom style="hair">
        <color indexed="64"/>
      </bottom>
      <diagonal/>
    </border>
    <border>
      <left style="hair">
        <color indexed="64"/>
      </left>
      <right/>
      <top/>
      <bottom style="dotted">
        <color indexed="64"/>
      </bottom>
      <diagonal/>
    </border>
    <border>
      <left style="hair">
        <color indexed="64"/>
      </left>
      <right style="dotted">
        <color indexed="64"/>
      </right>
      <top/>
      <bottom style="dotted">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dotted">
        <color indexed="64"/>
      </left>
      <right style="hair">
        <color indexed="64"/>
      </right>
      <top style="hair">
        <color indexed="64"/>
      </top>
      <bottom/>
      <diagonal/>
    </border>
    <border>
      <left/>
      <right style="dotted">
        <color indexed="64"/>
      </right>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hair">
        <color indexed="64"/>
      </left>
      <right style="dotted">
        <color indexed="64"/>
      </right>
      <top style="dotted">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style="dotted">
        <color indexed="64"/>
      </bottom>
      <diagonal/>
    </border>
    <border>
      <left style="thin">
        <color indexed="64"/>
      </left>
      <right style="dotted">
        <color indexed="64"/>
      </right>
      <top/>
      <bottom style="thin">
        <color indexed="64"/>
      </bottom>
      <diagonal/>
    </border>
    <border>
      <left style="dotted">
        <color indexed="64"/>
      </left>
      <right style="hair">
        <color indexed="64"/>
      </right>
      <top style="dotted">
        <color indexed="64"/>
      </top>
      <bottom style="thin">
        <color indexed="64"/>
      </bottom>
      <diagonal/>
    </border>
    <border>
      <left/>
      <right style="hair">
        <color indexed="64"/>
      </right>
      <top/>
      <bottom/>
      <diagonal/>
    </border>
    <border>
      <left/>
      <right style="hair">
        <color indexed="64"/>
      </right>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s>
  <cellStyleXfs count="3">
    <xf numFmtId="0" fontId="0" fillId="0" borderId="0"/>
    <xf numFmtId="38" fontId="1" fillId="0" borderId="0" applyFont="0" applyFill="0" applyBorder="0" applyAlignment="0" applyProtection="0">
      <alignment vertical="center"/>
    </xf>
    <xf numFmtId="0" fontId="37" fillId="0" borderId="0" applyNumberFormat="0" applyFill="0" applyBorder="0" applyAlignment="0" applyProtection="0"/>
  </cellStyleXfs>
  <cellXfs count="599">
    <xf numFmtId="0" fontId="0" fillId="0" borderId="0" xfId="0"/>
    <xf numFmtId="0" fontId="4" fillId="0" borderId="0" xfId="0" applyFont="1"/>
    <xf numFmtId="0" fontId="5" fillId="0" borderId="0" xfId="0" applyFont="1" applyAlignment="1">
      <alignment horizontal="center"/>
    </xf>
    <xf numFmtId="0" fontId="8" fillId="0" borderId="0" xfId="0" applyFont="1"/>
    <xf numFmtId="0" fontId="10" fillId="0" borderId="0" xfId="0" applyFont="1" applyAlignment="1">
      <alignment vertical="center"/>
    </xf>
    <xf numFmtId="0" fontId="6" fillId="0" borderId="0" xfId="0" applyFont="1" applyAlignment="1">
      <alignment horizontal="center" vertical="center"/>
    </xf>
    <xf numFmtId="0" fontId="6" fillId="0" borderId="0" xfId="0" applyFont="1" applyAlignment="1">
      <alignment vertical="center"/>
    </xf>
    <xf numFmtId="0" fontId="8" fillId="0" borderId="0" xfId="0" applyFont="1" applyAlignment="1">
      <alignment horizontal="center"/>
    </xf>
    <xf numFmtId="0" fontId="11" fillId="0" borderId="0" xfId="0" applyFont="1" applyAlignment="1">
      <alignment horizontal="center" vertical="center"/>
    </xf>
    <xf numFmtId="0" fontId="4" fillId="0" borderId="0" xfId="0" applyFont="1" applyAlignment="1">
      <alignment vertical="center"/>
    </xf>
    <xf numFmtId="0" fontId="6" fillId="0" borderId="13" xfId="0" applyFont="1" applyBorder="1" applyAlignment="1">
      <alignment vertical="center"/>
    </xf>
    <xf numFmtId="0" fontId="6" fillId="0" borderId="7" xfId="0" applyFont="1" applyBorder="1" applyAlignment="1">
      <alignment vertical="center"/>
    </xf>
    <xf numFmtId="177" fontId="6" fillId="0" borderId="7" xfId="0" applyNumberFormat="1" applyFont="1" applyBorder="1" applyAlignment="1">
      <alignment vertical="center"/>
    </xf>
    <xf numFmtId="0" fontId="13" fillId="0" borderId="2" xfId="0" applyFont="1" applyBorder="1" applyAlignment="1">
      <alignment vertical="center"/>
    </xf>
    <xf numFmtId="0" fontId="13" fillId="0" borderId="3" xfId="0" applyFont="1" applyBorder="1" applyAlignment="1">
      <alignment horizontal="center" vertical="center"/>
    </xf>
    <xf numFmtId="0" fontId="13" fillId="0" borderId="3" xfId="0" applyFont="1" applyBorder="1" applyAlignment="1">
      <alignment vertical="center"/>
    </xf>
    <xf numFmtId="0" fontId="13" fillId="0" borderId="4" xfId="0" applyFont="1" applyBorder="1" applyAlignment="1">
      <alignment vertical="center"/>
    </xf>
    <xf numFmtId="0" fontId="13" fillId="0" borderId="7" xfId="0" applyFont="1" applyBorder="1" applyAlignment="1">
      <alignment horizontal="center" vertical="center"/>
    </xf>
    <xf numFmtId="0" fontId="13" fillId="0" borderId="17" xfId="0" applyFont="1" applyBorder="1" applyAlignment="1">
      <alignment vertical="center"/>
    </xf>
    <xf numFmtId="0" fontId="13" fillId="0" borderId="18" xfId="0" applyFont="1" applyBorder="1" applyAlignment="1">
      <alignment horizontal="center" vertical="center"/>
    </xf>
    <xf numFmtId="0" fontId="13" fillId="0" borderId="18" xfId="0" applyFont="1" applyBorder="1" applyAlignment="1">
      <alignment vertical="center"/>
    </xf>
    <xf numFmtId="0" fontId="6" fillId="0" borderId="0" xfId="0" applyFont="1" applyAlignment="1">
      <alignment horizontal="right" vertical="center"/>
    </xf>
    <xf numFmtId="0" fontId="6" fillId="0" borderId="0" xfId="0" applyFont="1"/>
    <xf numFmtId="0" fontId="6" fillId="0" borderId="0" xfId="0" applyFont="1" applyAlignment="1">
      <alignment horizontal="center" vertical="center" shrinkToFit="1"/>
    </xf>
    <xf numFmtId="177" fontId="6" fillId="0" borderId="0" xfId="0" applyNumberFormat="1" applyFont="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8" fillId="0" borderId="0" xfId="0" applyFont="1" applyAlignment="1">
      <alignment vertical="center"/>
    </xf>
    <xf numFmtId="0" fontId="11" fillId="0" borderId="0" xfId="0" applyFont="1" applyAlignment="1" applyProtection="1">
      <alignment vertical="center"/>
      <protection hidden="1"/>
    </xf>
    <xf numFmtId="0" fontId="9" fillId="0" borderId="0" xfId="0" applyFont="1" applyAlignment="1" applyProtection="1">
      <alignment vertical="center"/>
      <protection hidden="1"/>
    </xf>
    <xf numFmtId="0" fontId="15" fillId="0" borderId="0" xfId="0" applyFont="1" applyAlignment="1" applyProtection="1">
      <alignment vertical="center"/>
      <protection hidden="1"/>
    </xf>
    <xf numFmtId="0" fontId="10" fillId="0" borderId="0" xfId="0" applyFont="1" applyAlignment="1">
      <alignment horizontal="center" vertical="center"/>
    </xf>
    <xf numFmtId="0" fontId="16" fillId="0" borderId="0" xfId="0" applyFont="1" applyAlignment="1">
      <alignment vertical="center"/>
    </xf>
    <xf numFmtId="0" fontId="5" fillId="0" borderId="0" xfId="0" applyFont="1" applyAlignment="1">
      <alignment vertical="center"/>
    </xf>
    <xf numFmtId="178" fontId="5" fillId="0" borderId="0" xfId="0" applyNumberFormat="1" applyFont="1" applyAlignment="1" applyProtection="1">
      <alignment horizontal="left" vertical="center" shrinkToFit="1"/>
      <protection locked="0"/>
    </xf>
    <xf numFmtId="0" fontId="17" fillId="0" borderId="0" xfId="0" applyFont="1" applyAlignment="1">
      <alignment horizontal="left" vertical="center" shrinkToFit="1"/>
    </xf>
    <xf numFmtId="0" fontId="19" fillId="0" borderId="0" xfId="0" applyFont="1" applyAlignment="1">
      <alignment vertical="center"/>
    </xf>
    <xf numFmtId="0" fontId="20" fillId="0" borderId="0" xfId="0" applyFont="1" applyAlignment="1">
      <alignment vertical="center"/>
    </xf>
    <xf numFmtId="0" fontId="20"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horizontal="left" vertical="center"/>
    </xf>
    <xf numFmtId="0" fontId="12" fillId="0" borderId="0" xfId="0" applyFont="1" applyAlignment="1">
      <alignment horizontal="center" vertical="center"/>
    </xf>
    <xf numFmtId="0" fontId="6" fillId="0" borderId="13" xfId="0" applyFont="1" applyBorder="1" applyAlignment="1">
      <alignment horizontal="left" vertical="center"/>
    </xf>
    <xf numFmtId="0" fontId="11" fillId="0" borderId="0" xfId="0" applyFont="1" applyAlignment="1">
      <alignment vertical="center"/>
    </xf>
    <xf numFmtId="0" fontId="6" fillId="0" borderId="0" xfId="0" applyFont="1" applyAlignment="1">
      <alignment horizontal="left" vertical="center"/>
    </xf>
    <xf numFmtId="0" fontId="6" fillId="0" borderId="7" xfId="0" applyFont="1" applyBorder="1" applyAlignment="1">
      <alignment horizontal="right" vertical="center"/>
    </xf>
    <xf numFmtId="38" fontId="6" fillId="0" borderId="0" xfId="1" applyFont="1" applyFill="1" applyBorder="1" applyAlignment="1">
      <alignment horizontal="right" vertical="center"/>
    </xf>
    <xf numFmtId="0" fontId="10" fillId="0" borderId="0" xfId="0" applyFont="1" applyAlignment="1" applyProtection="1">
      <alignment vertical="center"/>
      <protection hidden="1"/>
    </xf>
    <xf numFmtId="0" fontId="6" fillId="0" borderId="0" xfId="0" applyFont="1" applyAlignment="1" applyProtection="1">
      <alignment vertical="center"/>
      <protection hidden="1"/>
    </xf>
    <xf numFmtId="0" fontId="6" fillId="0" borderId="0" xfId="0" applyFont="1" applyAlignment="1" applyProtection="1">
      <alignment horizontal="center" vertical="center"/>
      <protection hidden="1"/>
    </xf>
    <xf numFmtId="0" fontId="6" fillId="0" borderId="0" xfId="0" applyFont="1" applyAlignment="1">
      <alignment vertical="center" shrinkToFit="1"/>
    </xf>
    <xf numFmtId="0" fontId="0" fillId="0" borderId="0" xfId="0" applyAlignment="1">
      <alignment vertical="center" shrinkToFit="1"/>
    </xf>
    <xf numFmtId="0" fontId="6" fillId="0" borderId="0" xfId="0" applyFont="1" applyAlignment="1">
      <alignment horizontal="right" vertical="center" shrinkToFit="1"/>
    </xf>
    <xf numFmtId="0" fontId="6" fillId="0" borderId="0" xfId="0" applyFont="1" applyAlignment="1">
      <alignment horizontal="left" vertical="center" shrinkToFit="1"/>
    </xf>
    <xf numFmtId="0" fontId="6" fillId="3" borderId="0" xfId="0" applyFont="1" applyFill="1" applyAlignment="1">
      <alignment horizontal="left" vertical="center"/>
    </xf>
    <xf numFmtId="0" fontId="0" fillId="0" borderId="0" xfId="0" applyAlignment="1">
      <alignment horizontal="right" vertical="center"/>
    </xf>
    <xf numFmtId="0" fontId="8" fillId="0" borderId="0" xfId="0" applyFont="1" applyAlignment="1">
      <alignment wrapText="1"/>
    </xf>
    <xf numFmtId="0" fontId="6" fillId="0" borderId="0" xfId="0" applyFont="1" applyAlignment="1">
      <alignment horizontal="distributed" vertical="center"/>
    </xf>
    <xf numFmtId="0" fontId="27" fillId="0" borderId="0" xfId="0" applyFont="1" applyAlignment="1">
      <alignment vertical="center"/>
    </xf>
    <xf numFmtId="0" fontId="26" fillId="0" borderId="0" xfId="0" applyFont="1" applyAlignment="1">
      <alignment horizontal="center" vertical="center"/>
    </xf>
    <xf numFmtId="0" fontId="29" fillId="0" borderId="0" xfId="0" applyFont="1" applyAlignment="1">
      <alignment vertical="center"/>
    </xf>
    <xf numFmtId="0" fontId="28" fillId="0" borderId="0" xfId="0" applyFont="1" applyAlignment="1">
      <alignment vertical="center"/>
    </xf>
    <xf numFmtId="0" fontId="31" fillId="0" borderId="0" xfId="0" applyFont="1" applyAlignment="1">
      <alignment vertical="top"/>
    </xf>
    <xf numFmtId="0" fontId="25" fillId="0" borderId="0" xfId="0" applyFont="1"/>
    <xf numFmtId="0" fontId="28" fillId="0" borderId="36" xfId="0" applyFont="1" applyBorder="1" applyAlignment="1">
      <alignment vertical="center"/>
    </xf>
    <xf numFmtId="0" fontId="28" fillId="0" borderId="37" xfId="0" applyFont="1" applyBorder="1" applyAlignment="1">
      <alignment vertical="center"/>
    </xf>
    <xf numFmtId="0" fontId="30" fillId="0" borderId="35" xfId="0" applyFont="1" applyBorder="1" applyAlignment="1">
      <alignment horizontal="center" vertical="center"/>
    </xf>
    <xf numFmtId="0" fontId="30" fillId="0" borderId="38" xfId="0" applyFont="1" applyBorder="1" applyAlignment="1">
      <alignment horizontal="center" vertical="center"/>
    </xf>
    <xf numFmtId="0" fontId="30" fillId="0" borderId="39" xfId="0" applyFont="1" applyBorder="1" applyAlignment="1">
      <alignment horizontal="center" vertical="center"/>
    </xf>
    <xf numFmtId="0" fontId="27" fillId="0" borderId="14" xfId="0" applyFont="1" applyBorder="1" applyAlignment="1">
      <alignment vertical="center"/>
    </xf>
    <xf numFmtId="0" fontId="27" fillId="0" borderId="13" xfId="0" applyFont="1" applyBorder="1" applyAlignment="1">
      <alignment vertical="center"/>
    </xf>
    <xf numFmtId="0" fontId="27" fillId="0" borderId="16" xfId="0" applyFont="1" applyBorder="1" applyAlignment="1">
      <alignment vertical="center"/>
    </xf>
    <xf numFmtId="0" fontId="33" fillId="0" borderId="18" xfId="0" applyFont="1" applyBorder="1" applyAlignment="1">
      <alignment horizontal="center" vertical="center"/>
    </xf>
    <xf numFmtId="0" fontId="25" fillId="5" borderId="0" xfId="0" applyFont="1" applyFill="1" applyAlignment="1">
      <alignment horizontal="center" vertical="center"/>
    </xf>
    <xf numFmtId="0" fontId="25" fillId="5" borderId="7" xfId="0" applyFont="1" applyFill="1" applyBorder="1" applyAlignment="1">
      <alignment horizontal="center" vertical="center"/>
    </xf>
    <xf numFmtId="0" fontId="30" fillId="0" borderId="58" xfId="0" applyFont="1" applyBorder="1" applyAlignment="1">
      <alignment horizontal="center" vertical="center"/>
    </xf>
    <xf numFmtId="0" fontId="30" fillId="0" borderId="59" xfId="0" applyFont="1" applyBorder="1" applyAlignment="1">
      <alignment horizontal="center" vertical="center"/>
    </xf>
    <xf numFmtId="0" fontId="27" fillId="0" borderId="0" xfId="0" applyFont="1" applyAlignment="1">
      <alignment horizontal="center" vertical="center"/>
    </xf>
    <xf numFmtId="0" fontId="25" fillId="0" borderId="0" xfId="0" applyFont="1" applyAlignment="1">
      <alignment horizontal="center" vertical="center"/>
    </xf>
    <xf numFmtId="0" fontId="25" fillId="0" borderId="15" xfId="0" applyFont="1" applyBorder="1" applyAlignment="1">
      <alignment horizontal="center" vertical="center"/>
    </xf>
    <xf numFmtId="0" fontId="28" fillId="0" borderId="65" xfId="0" applyFont="1" applyBorder="1" applyAlignment="1">
      <alignment horizontal="left" vertical="center"/>
    </xf>
    <xf numFmtId="0" fontId="28" fillId="0" borderId="66" xfId="0" quotePrefix="1" applyFont="1" applyBorder="1" applyAlignment="1">
      <alignment horizontal="left" vertical="center"/>
    </xf>
    <xf numFmtId="0" fontId="28" fillId="0" borderId="66" xfId="0" applyFont="1" applyBorder="1" applyAlignment="1">
      <alignment horizontal="left" vertical="center"/>
    </xf>
    <xf numFmtId="0" fontId="28" fillId="0" borderId="66" xfId="0" applyFont="1" applyBorder="1" applyAlignment="1">
      <alignment horizontal="right" vertical="center"/>
    </xf>
    <xf numFmtId="0" fontId="32" fillId="0" borderId="66" xfId="0" applyFont="1" applyBorder="1" applyAlignment="1">
      <alignment horizontal="left" vertical="center"/>
    </xf>
    <xf numFmtId="0" fontId="28" fillId="0" borderId="66" xfId="0" applyFont="1" applyBorder="1" applyAlignment="1">
      <alignment vertical="center"/>
    </xf>
    <xf numFmtId="0" fontId="27" fillId="0" borderId="6" xfId="0" applyFont="1" applyBorder="1" applyAlignment="1">
      <alignment horizontal="left" vertical="center"/>
    </xf>
    <xf numFmtId="0" fontId="27" fillId="0" borderId="7" xfId="0" applyFont="1" applyBorder="1" applyAlignment="1">
      <alignment vertical="center"/>
    </xf>
    <xf numFmtId="0" fontId="27" fillId="0" borderId="15" xfId="0" applyFont="1" applyBorder="1" applyAlignment="1">
      <alignment vertical="center"/>
    </xf>
    <xf numFmtId="0" fontId="28" fillId="0" borderId="63" xfId="0" applyFont="1" applyBorder="1" applyAlignment="1">
      <alignment horizontal="left"/>
    </xf>
    <xf numFmtId="0" fontId="28" fillId="0" borderId="50" xfId="0" applyFont="1" applyBorder="1" applyAlignment="1">
      <alignment horizontal="left"/>
    </xf>
    <xf numFmtId="0" fontId="28" fillId="0" borderId="50" xfId="0" quotePrefix="1" applyFont="1" applyBorder="1" applyAlignment="1">
      <alignment horizontal="left"/>
    </xf>
    <xf numFmtId="0" fontId="28" fillId="0" borderId="51" xfId="0" applyFont="1" applyBorder="1" applyAlignment="1">
      <alignment horizontal="left"/>
    </xf>
    <xf numFmtId="0" fontId="28" fillId="0" borderId="81" xfId="0" applyFont="1" applyBorder="1" applyAlignment="1">
      <alignment horizontal="left" vertical="center"/>
    </xf>
    <xf numFmtId="0" fontId="28" fillId="0" borderId="0" xfId="0" quotePrefix="1" applyFont="1" applyAlignment="1">
      <alignment horizontal="center" vertical="center"/>
    </xf>
    <xf numFmtId="0" fontId="28" fillId="0" borderId="0" xfId="0" applyFont="1" applyAlignment="1">
      <alignment horizontal="left" vertical="center"/>
    </xf>
    <xf numFmtId="0" fontId="28" fillId="0" borderId="0" xfId="0" applyFont="1" applyAlignment="1">
      <alignment horizontal="center" vertical="center"/>
    </xf>
    <xf numFmtId="0" fontId="28" fillId="0" borderId="0" xfId="0" quotePrefix="1" applyFont="1" applyAlignment="1">
      <alignment horizontal="left" vertical="center"/>
    </xf>
    <xf numFmtId="0" fontId="28" fillId="0" borderId="16" xfId="0" applyFont="1" applyBorder="1" applyAlignment="1">
      <alignment horizontal="left" vertical="center"/>
    </xf>
    <xf numFmtId="0" fontId="28" fillId="0" borderId="81" xfId="0" applyFont="1" applyBorder="1" applyAlignment="1">
      <alignment horizontal="left" vertical="top"/>
    </xf>
    <xf numFmtId="0" fontId="28" fillId="0" borderId="0" xfId="0" applyFont="1" applyAlignment="1">
      <alignment horizontal="left" vertical="top"/>
    </xf>
    <xf numFmtId="0" fontId="28" fillId="0" borderId="0" xfId="0" quotePrefix="1" applyFont="1" applyAlignment="1">
      <alignment horizontal="left" vertical="top"/>
    </xf>
    <xf numFmtId="0" fontId="28" fillId="0" borderId="16" xfId="0" applyFont="1" applyBorder="1" applyAlignment="1">
      <alignment horizontal="left" vertical="top"/>
    </xf>
    <xf numFmtId="0" fontId="33" fillId="0" borderId="96" xfId="0" applyFont="1" applyBorder="1" applyAlignment="1">
      <alignment horizontal="center" vertical="center"/>
    </xf>
    <xf numFmtId="0" fontId="33" fillId="0" borderId="38" xfId="0" applyFont="1" applyBorder="1" applyAlignment="1">
      <alignment horizontal="center" vertical="center"/>
    </xf>
    <xf numFmtId="0" fontId="33" fillId="0" borderId="58" xfId="0" applyFont="1" applyBorder="1" applyAlignment="1">
      <alignment horizontal="center" vertical="center"/>
    </xf>
    <xf numFmtId="0" fontId="33" fillId="0" borderId="59" xfId="0" applyFont="1" applyBorder="1" applyAlignment="1">
      <alignment horizontal="center" vertical="center"/>
    </xf>
    <xf numFmtId="0" fontId="25" fillId="0" borderId="0" xfId="0" applyFont="1" applyAlignment="1">
      <alignment vertical="center" textRotation="255"/>
    </xf>
    <xf numFmtId="0" fontId="33" fillId="0" borderId="0" xfId="0" applyFont="1" applyAlignment="1">
      <alignment horizontal="center" vertical="center"/>
    </xf>
    <xf numFmtId="0" fontId="28" fillId="0" borderId="12" xfId="0" applyFont="1" applyBorder="1" applyAlignment="1">
      <alignment horizontal="center" vertical="center"/>
    </xf>
    <xf numFmtId="0" fontId="28" fillId="0" borderId="13" xfId="0" applyFont="1" applyBorder="1" applyAlignment="1">
      <alignment horizontal="center" vertical="center"/>
    </xf>
    <xf numFmtId="0" fontId="27" fillId="0" borderId="0" xfId="0" applyFont="1" applyAlignment="1">
      <alignment horizontal="right" vertical="center"/>
    </xf>
    <xf numFmtId="0" fontId="27" fillId="0" borderId="0" xfId="0" quotePrefix="1" applyFont="1" applyAlignment="1">
      <alignment vertical="center"/>
    </xf>
    <xf numFmtId="0" fontId="27" fillId="0" borderId="6" xfId="0" applyFont="1" applyBorder="1" applyAlignment="1">
      <alignment vertical="center"/>
    </xf>
    <xf numFmtId="0" fontId="27" fillId="0" borderId="7" xfId="0" applyFont="1" applyBorder="1" applyAlignment="1">
      <alignment horizontal="right" vertical="center"/>
    </xf>
    <xf numFmtId="0" fontId="27" fillId="0" borderId="7" xfId="0" quotePrefix="1" applyFont="1" applyBorder="1" applyAlignment="1">
      <alignment vertical="center"/>
    </xf>
    <xf numFmtId="0" fontId="33" fillId="0" borderId="102" xfId="0" applyFont="1" applyBorder="1" applyAlignment="1">
      <alignment horizontal="center" vertical="center"/>
    </xf>
    <xf numFmtId="0" fontId="31" fillId="0" borderId="0" xfId="0" applyFont="1" applyAlignment="1">
      <alignment vertical="center" wrapText="1"/>
    </xf>
    <xf numFmtId="0" fontId="28" fillId="0" borderId="43" xfId="0" applyFont="1" applyBorder="1"/>
    <xf numFmtId="0" fontId="31" fillId="0" borderId="43" xfId="0" applyFont="1" applyBorder="1" applyAlignment="1">
      <alignment vertical="center" wrapText="1"/>
    </xf>
    <xf numFmtId="0" fontId="28" fillId="0" borderId="0" xfId="0" applyFont="1"/>
    <xf numFmtId="0" fontId="28" fillId="0" borderId="25" xfId="0" applyFont="1" applyBorder="1"/>
    <xf numFmtId="0" fontId="36" fillId="0" borderId="25" xfId="0" applyFont="1" applyBorder="1" applyAlignment="1">
      <alignment vertical="center"/>
    </xf>
    <xf numFmtId="0" fontId="28" fillId="0" borderId="53" xfId="0" applyFont="1" applyBorder="1"/>
    <xf numFmtId="0" fontId="36" fillId="0" borderId="53" xfId="0" applyFont="1" applyBorder="1" applyAlignment="1">
      <alignment vertical="center"/>
    </xf>
    <xf numFmtId="0" fontId="31" fillId="0" borderId="0" xfId="0" applyFont="1" applyAlignment="1">
      <alignment horizontal="right" vertical="center"/>
    </xf>
    <xf numFmtId="0" fontId="28" fillId="0" borderId="63" xfId="0" applyFont="1" applyBorder="1" applyAlignment="1">
      <alignment vertical="center"/>
    </xf>
    <xf numFmtId="0" fontId="28" fillId="0" borderId="50" xfId="0" applyFont="1" applyBorder="1" applyAlignment="1">
      <alignment vertical="center"/>
    </xf>
    <xf numFmtId="0" fontId="28" fillId="0" borderId="79" xfId="0" applyFont="1" applyBorder="1" applyAlignment="1">
      <alignment vertical="center"/>
    </xf>
    <xf numFmtId="0" fontId="28" fillId="0" borderId="71" xfId="0" applyFont="1" applyBorder="1" applyAlignment="1">
      <alignment vertical="center"/>
    </xf>
    <xf numFmtId="0" fontId="28" fillId="0" borderId="61" xfId="0" applyFont="1" applyBorder="1" applyAlignment="1">
      <alignment vertical="center"/>
    </xf>
    <xf numFmtId="0" fontId="28" fillId="0" borderId="93" xfId="0" applyFont="1" applyBorder="1" applyAlignment="1">
      <alignment horizontal="right" vertical="center"/>
    </xf>
    <xf numFmtId="0" fontId="28" fillId="0" borderId="93" xfId="0" applyFont="1" applyBorder="1" applyAlignment="1">
      <alignment horizontal="right" vertical="center" indent="2"/>
    </xf>
    <xf numFmtId="0" fontId="13" fillId="0" borderId="19" xfId="0" applyFont="1" applyBorder="1" applyAlignment="1">
      <alignment vertical="center"/>
    </xf>
    <xf numFmtId="0" fontId="25" fillId="0" borderId="19" xfId="0" applyFont="1" applyBorder="1" applyAlignment="1">
      <alignment horizontal="center" vertical="center"/>
    </xf>
    <xf numFmtId="178" fontId="0" fillId="0" borderId="18" xfId="0" applyNumberFormat="1" applyBorder="1" applyAlignment="1">
      <alignment horizontal="center" vertical="center"/>
    </xf>
    <xf numFmtId="0" fontId="27" fillId="0" borderId="0" xfId="0" applyFont="1" applyAlignment="1">
      <alignment horizontal="left" vertical="center"/>
    </xf>
    <xf numFmtId="0" fontId="31" fillId="0" borderId="0" xfId="0" applyFont="1" applyAlignment="1">
      <alignment vertical="center"/>
    </xf>
    <xf numFmtId="0" fontId="31" fillId="0" borderId="0" xfId="0" applyFont="1" applyAlignment="1">
      <alignment horizontal="left" vertical="center"/>
    </xf>
    <xf numFmtId="0" fontId="28" fillId="6" borderId="35" xfId="0" applyFont="1" applyFill="1" applyBorder="1" applyAlignment="1" applyProtection="1">
      <alignment horizontal="right" vertical="center"/>
      <protection locked="0"/>
    </xf>
    <xf numFmtId="0" fontId="28" fillId="6" borderId="36" xfId="0" applyFont="1" applyFill="1" applyBorder="1" applyAlignment="1" applyProtection="1">
      <alignment horizontal="right" vertical="center"/>
      <protection locked="0"/>
    </xf>
    <xf numFmtId="0" fontId="28" fillId="6" borderId="66" xfId="0" quotePrefix="1" applyFont="1" applyFill="1" applyBorder="1" applyAlignment="1" applyProtection="1">
      <alignment horizontal="right" vertical="center"/>
      <protection locked="0"/>
    </xf>
    <xf numFmtId="0" fontId="28" fillId="6" borderId="50" xfId="0" quotePrefix="1" applyFont="1" applyFill="1" applyBorder="1" applyAlignment="1" applyProtection="1">
      <alignment horizontal="right"/>
      <protection locked="0"/>
    </xf>
    <xf numFmtId="0" fontId="28" fillId="6" borderId="50" xfId="0" applyFont="1" applyFill="1" applyBorder="1" applyAlignment="1" applyProtection="1">
      <alignment horizontal="right"/>
      <protection locked="0"/>
    </xf>
    <xf numFmtId="0" fontId="28" fillId="6" borderId="0" xfId="0" quotePrefix="1" applyFont="1" applyFill="1" applyAlignment="1" applyProtection="1">
      <alignment horizontal="right" vertical="top"/>
      <protection locked="0"/>
    </xf>
    <xf numFmtId="0" fontId="28" fillId="6" borderId="0" xfId="0" applyFont="1" applyFill="1" applyAlignment="1" applyProtection="1">
      <alignment horizontal="right" vertical="top"/>
      <protection locked="0"/>
    </xf>
    <xf numFmtId="0" fontId="33" fillId="3" borderId="96" xfId="0" applyFont="1" applyFill="1" applyBorder="1" applyAlignment="1" applyProtection="1">
      <alignment horizontal="center" vertical="center"/>
      <protection locked="0"/>
    </xf>
    <xf numFmtId="0" fontId="33" fillId="3" borderId="38" xfId="0" applyFont="1" applyFill="1" applyBorder="1" applyAlignment="1" applyProtection="1">
      <alignment horizontal="center" vertical="center"/>
      <protection locked="0"/>
    </xf>
    <xf numFmtId="0" fontId="33" fillId="3" borderId="97" xfId="0" applyFont="1" applyFill="1" applyBorder="1" applyAlignment="1" applyProtection="1">
      <alignment horizontal="center" vertical="center"/>
      <protection locked="0"/>
    </xf>
    <xf numFmtId="0" fontId="33" fillId="3" borderId="57" xfId="0" applyFont="1" applyFill="1" applyBorder="1" applyAlignment="1" applyProtection="1">
      <alignment horizontal="center" vertical="center"/>
      <protection locked="0"/>
    </xf>
    <xf numFmtId="0" fontId="33" fillId="3" borderId="58" xfId="0" applyFont="1" applyFill="1" applyBorder="1" applyAlignment="1" applyProtection="1">
      <alignment horizontal="center" vertical="center"/>
      <protection locked="0"/>
    </xf>
    <xf numFmtId="0" fontId="33" fillId="3" borderId="59" xfId="0" applyFont="1" applyFill="1" applyBorder="1" applyAlignment="1" applyProtection="1">
      <alignment horizontal="center" vertical="center"/>
      <protection locked="0"/>
    </xf>
    <xf numFmtId="0" fontId="38" fillId="0" borderId="0" xfId="0" applyFont="1" applyAlignment="1">
      <alignment vertical="center"/>
    </xf>
    <xf numFmtId="0" fontId="39" fillId="0" borderId="0" xfId="0" applyFont="1" applyAlignment="1">
      <alignment vertical="center"/>
    </xf>
    <xf numFmtId="0" fontId="40" fillId="0" borderId="0" xfId="0" applyFont="1" applyAlignment="1">
      <alignment vertical="center"/>
    </xf>
    <xf numFmtId="0" fontId="41" fillId="0" borderId="0" xfId="0" applyFont="1" applyAlignment="1">
      <alignment vertical="center"/>
    </xf>
    <xf numFmtId="0" fontId="38" fillId="0" borderId="107" xfId="0" applyFont="1" applyBorder="1" applyAlignment="1">
      <alignment vertical="center"/>
    </xf>
    <xf numFmtId="0" fontId="42" fillId="0" borderId="0" xfId="0" applyFont="1" applyAlignment="1">
      <alignment horizontal="left" vertical="center" shrinkToFit="1"/>
    </xf>
    <xf numFmtId="0" fontId="44" fillId="0" borderId="0" xfId="0" applyFont="1" applyAlignment="1">
      <alignment vertical="center"/>
    </xf>
    <xf numFmtId="0" fontId="45" fillId="0" borderId="0" xfId="0" applyFont="1" applyAlignment="1">
      <alignment vertical="center"/>
    </xf>
    <xf numFmtId="0" fontId="43" fillId="2" borderId="105" xfId="0" applyFont="1" applyFill="1" applyBorder="1" applyAlignment="1">
      <alignment horizontal="center" vertical="center"/>
    </xf>
    <xf numFmtId="0" fontId="10" fillId="0" borderId="91" xfId="0" applyFont="1" applyBorder="1" applyAlignment="1">
      <alignment vertical="center"/>
    </xf>
    <xf numFmtId="0" fontId="10" fillId="0" borderId="53" xfId="0" applyFont="1" applyBorder="1" applyAlignment="1">
      <alignment vertical="center"/>
    </xf>
    <xf numFmtId="0" fontId="6" fillId="0" borderId="53" xfId="0" applyFont="1" applyBorder="1" applyAlignment="1">
      <alignment vertical="center"/>
    </xf>
    <xf numFmtId="0" fontId="0" fillId="0" borderId="53" xfId="0" applyBorder="1" applyAlignment="1">
      <alignment vertical="center"/>
    </xf>
    <xf numFmtId="0" fontId="6" fillId="0" borderId="89" xfId="0" applyFont="1" applyBorder="1" applyAlignment="1">
      <alignment vertical="center"/>
    </xf>
    <xf numFmtId="0" fontId="10" fillId="0" borderId="82" xfId="0" applyFont="1" applyBorder="1" applyAlignment="1">
      <alignment vertical="center"/>
    </xf>
    <xf numFmtId="0" fontId="0" fillId="0" borderId="0" xfId="0" applyAlignment="1">
      <alignment vertical="center"/>
    </xf>
    <xf numFmtId="0" fontId="6" fillId="0" borderId="103" xfId="0" applyFont="1" applyBorder="1" applyAlignment="1">
      <alignment vertical="center"/>
    </xf>
    <xf numFmtId="0" fontId="6" fillId="0" borderId="82" xfId="0" applyFont="1" applyBorder="1" applyAlignment="1">
      <alignment vertical="center"/>
    </xf>
    <xf numFmtId="0" fontId="0" fillId="0" borderId="103" xfId="0" applyBorder="1" applyAlignment="1">
      <alignment vertical="top"/>
    </xf>
    <xf numFmtId="0" fontId="8" fillId="0" borderId="82" xfId="0" applyFont="1" applyBorder="1"/>
    <xf numFmtId="0" fontId="6" fillId="0" borderId="0" xfId="0" applyFont="1" applyAlignment="1">
      <alignment vertical="top" wrapText="1"/>
    </xf>
    <xf numFmtId="0" fontId="0" fillId="0" borderId="0" xfId="0" applyAlignment="1">
      <alignment vertical="top"/>
    </xf>
    <xf numFmtId="0" fontId="8" fillId="0" borderId="42" xfId="0" applyFont="1" applyBorder="1"/>
    <xf numFmtId="0" fontId="0" fillId="0" borderId="104" xfId="0" applyBorder="1" applyAlignment="1">
      <alignment vertical="top"/>
    </xf>
    <xf numFmtId="0" fontId="0" fillId="0" borderId="43" xfId="0" applyBorder="1" applyAlignment="1">
      <alignment vertical="top"/>
    </xf>
    <xf numFmtId="0" fontId="8" fillId="8" borderId="21" xfId="0" applyFont="1" applyFill="1" applyBorder="1" applyAlignment="1">
      <alignment horizontal="center"/>
    </xf>
    <xf numFmtId="176" fontId="8" fillId="8" borderId="21" xfId="0" applyNumberFormat="1" applyFont="1" applyFill="1" applyBorder="1" applyAlignment="1">
      <alignment horizontal="center"/>
    </xf>
    <xf numFmtId="0" fontId="8" fillId="2" borderId="21" xfId="0" applyFont="1" applyFill="1" applyBorder="1" applyAlignment="1">
      <alignment horizontal="center"/>
    </xf>
    <xf numFmtId="176" fontId="8" fillId="2" borderId="21" xfId="0" applyNumberFormat="1" applyFont="1" applyFill="1" applyBorder="1" applyAlignment="1">
      <alignment horizontal="center"/>
    </xf>
    <xf numFmtId="0" fontId="46" fillId="0" borderId="18" xfId="0" applyFont="1" applyBorder="1" applyAlignment="1">
      <alignment horizontal="center" vertical="center"/>
    </xf>
    <xf numFmtId="0" fontId="46" fillId="3" borderId="18" xfId="0" applyFont="1" applyFill="1" applyBorder="1" applyAlignment="1" applyProtection="1">
      <alignment horizontal="right" vertical="center"/>
      <protection locked="0"/>
    </xf>
    <xf numFmtId="0" fontId="46" fillId="3" borderId="18" xfId="0" applyFont="1" applyFill="1" applyBorder="1" applyAlignment="1" applyProtection="1">
      <alignment horizontal="center" vertical="center"/>
      <protection locked="0"/>
    </xf>
    <xf numFmtId="0" fontId="46" fillId="0" borderId="19" xfId="0" applyFont="1" applyBorder="1" applyAlignment="1">
      <alignment horizontal="center" vertical="center"/>
    </xf>
    <xf numFmtId="0" fontId="46" fillId="3" borderId="21" xfId="0" applyFont="1" applyFill="1" applyBorder="1" applyAlignment="1" applyProtection="1">
      <alignment horizontal="center" vertical="center"/>
      <protection locked="0"/>
    </xf>
    <xf numFmtId="0" fontId="46" fillId="3" borderId="17" xfId="0" applyFont="1" applyFill="1" applyBorder="1" applyAlignment="1" applyProtection="1">
      <alignment horizontal="center" vertical="center"/>
      <protection locked="0"/>
    </xf>
    <xf numFmtId="0" fontId="8" fillId="4" borderId="0" xfId="0" applyFont="1" applyFill="1"/>
    <xf numFmtId="0" fontId="6" fillId="4" borderId="0" xfId="0" applyFont="1" applyFill="1"/>
    <xf numFmtId="0" fontId="46" fillId="6" borderId="21" xfId="0" applyFont="1" applyFill="1" applyBorder="1" applyAlignment="1" applyProtection="1">
      <alignment horizontal="center" vertical="center"/>
      <protection locked="0"/>
    </xf>
    <xf numFmtId="0" fontId="47" fillId="0" borderId="0" xfId="0" applyFont="1"/>
    <xf numFmtId="0" fontId="6" fillId="0" borderId="0" xfId="0" applyFont="1" applyAlignment="1">
      <alignment vertical="top"/>
    </xf>
    <xf numFmtId="0" fontId="4" fillId="0" borderId="0" xfId="0" applyFont="1" applyAlignment="1">
      <alignment vertical="top"/>
    </xf>
    <xf numFmtId="0" fontId="6" fillId="0" borderId="7" xfId="0" applyFont="1" applyBorder="1" applyAlignment="1">
      <alignment vertical="top"/>
    </xf>
    <xf numFmtId="0" fontId="6" fillId="0" borderId="43" xfId="0" applyFont="1" applyBorder="1" applyAlignment="1">
      <alignment vertical="top"/>
    </xf>
    <xf numFmtId="0" fontId="4" fillId="0" borderId="43" xfId="0" applyFont="1" applyBorder="1" applyAlignment="1">
      <alignment vertical="top"/>
    </xf>
    <xf numFmtId="0" fontId="43" fillId="2" borderId="113" xfId="0" applyFont="1" applyFill="1" applyBorder="1" applyAlignment="1">
      <alignment horizontal="center" vertical="center"/>
    </xf>
    <xf numFmtId="0" fontId="11" fillId="0" borderId="0" xfId="0" applyFont="1" applyAlignment="1">
      <alignment vertical="top"/>
    </xf>
    <xf numFmtId="0" fontId="18" fillId="0" borderId="0" xfId="0" applyFont="1" applyAlignment="1">
      <alignment vertical="center"/>
    </xf>
    <xf numFmtId="178" fontId="11" fillId="0" borderId="0" xfId="0" applyNumberFormat="1" applyFont="1" applyAlignment="1">
      <alignment horizontal="center" vertical="center" shrinkToFit="1"/>
    </xf>
    <xf numFmtId="0" fontId="8" fillId="0" borderId="21" xfId="0" applyFont="1" applyBorder="1" applyAlignment="1">
      <alignment horizontal="center"/>
    </xf>
    <xf numFmtId="0" fontId="6" fillId="0" borderId="0" xfId="0" applyFont="1" applyAlignment="1">
      <alignment horizontal="left"/>
    </xf>
    <xf numFmtId="0" fontId="0" fillId="0" borderId="0" xfId="0" applyAlignment="1">
      <alignment horizontal="left"/>
    </xf>
    <xf numFmtId="0" fontId="46" fillId="0" borderId="0" xfId="0" applyFont="1" applyAlignment="1">
      <alignment vertical="center"/>
    </xf>
    <xf numFmtId="0" fontId="0" fillId="4" borderId="0" xfId="0" applyFill="1"/>
    <xf numFmtId="0" fontId="8" fillId="0" borderId="0" xfId="0" applyFont="1" applyAlignment="1">
      <alignment horizontal="center" vertical="center"/>
    </xf>
    <xf numFmtId="0" fontId="46" fillId="7" borderId="20" xfId="0" applyFont="1" applyFill="1" applyBorder="1" applyAlignment="1">
      <alignment horizontal="center" vertical="center" shrinkToFit="1"/>
    </xf>
    <xf numFmtId="0" fontId="46" fillId="7" borderId="1" xfId="0" applyFont="1" applyFill="1" applyBorder="1" applyAlignment="1">
      <alignment horizontal="center" vertical="center"/>
    </xf>
    <xf numFmtId="0" fontId="46" fillId="0" borderId="17" xfId="0" applyFont="1" applyBorder="1" applyAlignment="1" applyProtection="1">
      <alignment horizontal="center" vertical="center"/>
      <protection locked="0"/>
    </xf>
    <xf numFmtId="0" fontId="46" fillId="0" borderId="7" xfId="0" applyFont="1" applyBorder="1" applyAlignment="1">
      <alignment vertical="center"/>
    </xf>
    <xf numFmtId="0" fontId="46" fillId="0" borderId="13" xfId="0" applyFont="1" applyBorder="1" applyAlignment="1">
      <alignment vertical="center"/>
    </xf>
    <xf numFmtId="0" fontId="46" fillId="3" borderId="12" xfId="0" applyFont="1" applyFill="1" applyBorder="1" applyAlignment="1" applyProtection="1">
      <alignment horizontal="center" vertical="center"/>
      <protection locked="0"/>
    </xf>
    <xf numFmtId="0" fontId="6" fillId="0" borderId="20" xfId="0" applyFont="1" applyBorder="1" applyAlignment="1">
      <alignment horizontal="center" vertical="center"/>
    </xf>
    <xf numFmtId="0" fontId="46" fillId="0" borderId="8" xfId="0" applyFont="1" applyBorder="1" applyAlignment="1">
      <alignment vertical="center"/>
    </xf>
    <xf numFmtId="0" fontId="6" fillId="0" borderId="15" xfId="0" applyFont="1" applyBorder="1" applyAlignment="1">
      <alignment horizontal="center" vertical="center"/>
    </xf>
    <xf numFmtId="0" fontId="46" fillId="0" borderId="0" xfId="0" applyFont="1" applyAlignment="1" applyProtection="1">
      <alignment horizontal="center" vertical="center"/>
      <protection locked="0"/>
    </xf>
    <xf numFmtId="0" fontId="46" fillId="0" borderId="14" xfId="0" applyFont="1" applyBorder="1" applyAlignment="1">
      <alignment vertical="center"/>
    </xf>
    <xf numFmtId="0" fontId="46" fillId="0" borderId="16" xfId="0" applyFont="1" applyBorder="1" applyAlignment="1">
      <alignment vertical="center"/>
    </xf>
    <xf numFmtId="0" fontId="6" fillId="0" borderId="12" xfId="0" applyFont="1" applyBorder="1" applyAlignment="1">
      <alignment horizontal="center" vertical="center"/>
    </xf>
    <xf numFmtId="0" fontId="46" fillId="0" borderId="114" xfId="0" applyFont="1" applyBorder="1" applyAlignment="1">
      <alignment vertical="center"/>
    </xf>
    <xf numFmtId="0" fontId="46" fillId="0" borderId="0" xfId="0" applyFont="1" applyAlignment="1">
      <alignment horizontal="center" vertical="center"/>
    </xf>
    <xf numFmtId="0" fontId="46" fillId="0" borderId="115" xfId="0" applyFont="1" applyBorder="1" applyAlignment="1">
      <alignment vertical="center"/>
    </xf>
    <xf numFmtId="0" fontId="8" fillId="0" borderId="116" xfId="0" applyFont="1" applyBorder="1" applyAlignment="1">
      <alignment horizontal="center" vertical="center"/>
    </xf>
    <xf numFmtId="179" fontId="14" fillId="0" borderId="0" xfId="0" applyNumberFormat="1" applyFont="1" applyAlignment="1">
      <alignment vertical="center"/>
    </xf>
    <xf numFmtId="179" fontId="4" fillId="0" borderId="0" xfId="0" applyNumberFormat="1" applyFont="1" applyAlignment="1">
      <alignment vertical="center"/>
    </xf>
    <xf numFmtId="0" fontId="12" fillId="0" borderId="0" xfId="0" applyFont="1" applyAlignment="1">
      <alignment vertical="center"/>
    </xf>
    <xf numFmtId="38" fontId="46" fillId="0" borderId="0" xfId="1" applyFont="1" applyBorder="1" applyAlignment="1">
      <alignment horizontal="center" vertical="center"/>
    </xf>
    <xf numFmtId="38" fontId="12" fillId="0" borderId="0" xfId="1" applyFont="1" applyBorder="1" applyAlignment="1">
      <alignment horizontal="left" vertical="center"/>
    </xf>
    <xf numFmtId="0" fontId="46" fillId="0" borderId="12" xfId="0" applyFont="1" applyBorder="1" applyAlignment="1" applyProtection="1">
      <alignment horizontal="center" vertical="center"/>
      <protection locked="0"/>
    </xf>
    <xf numFmtId="0" fontId="46" fillId="0" borderId="14" xfId="0" applyFont="1" applyBorder="1" applyAlignment="1">
      <alignment horizontal="center" vertical="center"/>
    </xf>
    <xf numFmtId="0" fontId="46" fillId="0" borderId="13" xfId="0" applyFont="1" applyBorder="1" applyAlignment="1">
      <alignment horizontal="left" vertical="center"/>
    </xf>
    <xf numFmtId="179" fontId="46" fillId="0" borderId="21" xfId="0" applyNumberFormat="1" applyFont="1" applyBorder="1" applyAlignment="1">
      <alignment vertical="center"/>
    </xf>
    <xf numFmtId="179" fontId="46" fillId="0" borderId="114" xfId="0" applyNumberFormat="1" applyFont="1" applyBorder="1" applyAlignment="1">
      <alignment vertical="center"/>
    </xf>
    <xf numFmtId="179" fontId="46" fillId="0" borderId="115" xfId="0" applyNumberFormat="1" applyFont="1" applyBorder="1" applyAlignment="1">
      <alignment vertical="center"/>
    </xf>
    <xf numFmtId="0" fontId="46" fillId="0" borderId="114" xfId="0" applyFont="1" applyBorder="1" applyAlignment="1">
      <alignment horizontal="center" vertical="center"/>
    </xf>
    <xf numFmtId="0" fontId="49" fillId="0" borderId="0" xfId="0" applyFont="1" applyAlignment="1">
      <alignment vertical="center"/>
    </xf>
    <xf numFmtId="0" fontId="11" fillId="0" borderId="0" xfId="0" applyFont="1" applyAlignment="1" applyProtection="1">
      <alignment horizontal="center" vertical="center"/>
      <protection hidden="1"/>
    </xf>
    <xf numFmtId="0" fontId="11" fillId="0" borderId="0" xfId="0" applyFont="1" applyAlignment="1" applyProtection="1">
      <alignment horizontal="left" vertical="center"/>
      <protection hidden="1"/>
    </xf>
    <xf numFmtId="0" fontId="50" fillId="0" borderId="0" xfId="0" applyFont="1" applyAlignment="1">
      <alignment vertical="center"/>
    </xf>
    <xf numFmtId="179" fontId="46" fillId="7" borderId="0" xfId="0" applyNumberFormat="1" applyFont="1" applyFill="1" applyAlignment="1">
      <alignment horizontal="center" vertical="center" shrinkToFit="1"/>
    </xf>
    <xf numFmtId="179" fontId="46" fillId="0" borderId="0" xfId="0" applyNumberFormat="1" applyFont="1" applyAlignment="1">
      <alignment vertical="center"/>
    </xf>
    <xf numFmtId="0" fontId="6" fillId="0" borderId="115" xfId="0" applyFont="1" applyBorder="1"/>
    <xf numFmtId="179" fontId="46" fillId="0" borderId="0" xfId="0" applyNumberFormat="1" applyFont="1" applyAlignment="1">
      <alignment horizontal="center" vertical="center" shrinkToFit="1"/>
    </xf>
    <xf numFmtId="0" fontId="6" fillId="0" borderId="17" xfId="0" applyFont="1" applyBorder="1" applyAlignment="1">
      <alignment horizontal="center" vertical="center"/>
    </xf>
    <xf numFmtId="0" fontId="46" fillId="0" borderId="18" xfId="0" applyFont="1" applyBorder="1" applyAlignment="1">
      <alignment horizontal="left" vertical="center"/>
    </xf>
    <xf numFmtId="0" fontId="12" fillId="0" borderId="0" xfId="0" applyFont="1" applyAlignment="1">
      <alignment horizontal="right" vertical="center"/>
    </xf>
    <xf numFmtId="0" fontId="46" fillId="6" borderId="17" xfId="0" applyFont="1" applyFill="1" applyBorder="1" applyAlignment="1" applyProtection="1">
      <alignment horizontal="center" vertical="center"/>
      <protection locked="0"/>
    </xf>
    <xf numFmtId="0" fontId="46" fillId="7" borderId="17" xfId="0" applyFont="1" applyFill="1" applyBorder="1" applyAlignment="1">
      <alignment horizontal="center" vertical="center" shrinkToFit="1"/>
    </xf>
    <xf numFmtId="179" fontId="46" fillId="0" borderId="0" xfId="0" applyNumberFormat="1" applyFont="1" applyAlignment="1">
      <alignment horizontal="left" vertical="center"/>
    </xf>
    <xf numFmtId="0" fontId="6" fillId="0" borderId="6" xfId="0" applyFont="1" applyBorder="1" applyAlignment="1">
      <alignment horizontal="center" vertical="center"/>
    </xf>
    <xf numFmtId="0" fontId="46" fillId="0" borderId="5" xfId="0" applyFont="1" applyBorder="1" applyAlignment="1">
      <alignment vertical="center"/>
    </xf>
    <xf numFmtId="0" fontId="46" fillId="0" borderId="20" xfId="0" applyFont="1" applyBorder="1" applyAlignment="1">
      <alignment vertical="center"/>
    </xf>
    <xf numFmtId="0" fontId="46" fillId="0" borderId="15" xfId="0" applyFont="1" applyBorder="1" applyAlignment="1">
      <alignment vertical="center"/>
    </xf>
    <xf numFmtId="0" fontId="46" fillId="0" borderId="6" xfId="0" applyFont="1" applyBorder="1" applyAlignment="1">
      <alignment vertical="center"/>
    </xf>
    <xf numFmtId="0" fontId="5" fillId="3" borderId="21" xfId="0" applyFont="1" applyFill="1" applyBorder="1" applyAlignment="1" applyProtection="1">
      <alignment vertical="center" wrapText="1"/>
      <protection locked="0"/>
    </xf>
    <xf numFmtId="0" fontId="0" fillId="0" borderId="19" xfId="0" applyBorder="1" applyAlignment="1">
      <alignment vertical="center"/>
    </xf>
    <xf numFmtId="0" fontId="4" fillId="0" borderId="19" xfId="0" applyFont="1" applyBorder="1"/>
    <xf numFmtId="0" fontId="46" fillId="9" borderId="17" xfId="0" applyFont="1" applyFill="1" applyBorder="1" applyAlignment="1" applyProtection="1">
      <alignment horizontal="center" vertical="center"/>
      <protection locked="0"/>
    </xf>
    <xf numFmtId="0" fontId="5" fillId="0" borderId="17" xfId="0" applyFont="1" applyBorder="1" applyAlignment="1">
      <alignment vertical="center"/>
    </xf>
    <xf numFmtId="0" fontId="6" fillId="6" borderId="21" xfId="0" applyFont="1" applyFill="1" applyBorder="1" applyAlignment="1" applyProtection="1">
      <alignment vertical="top" wrapText="1"/>
      <protection locked="0"/>
    </xf>
    <xf numFmtId="0" fontId="13" fillId="0" borderId="18" xfId="0" applyFont="1" applyFill="1" applyBorder="1" applyAlignment="1">
      <alignment horizontal="center" vertical="center"/>
    </xf>
    <xf numFmtId="49" fontId="52" fillId="0" borderId="0" xfId="2" applyNumberFormat="1" applyFont="1" applyFill="1" applyAlignment="1" applyProtection="1">
      <alignment vertical="center"/>
      <protection locked="0"/>
    </xf>
    <xf numFmtId="0" fontId="56" fillId="0" borderId="109" xfId="2" applyFont="1" applyFill="1" applyBorder="1" applyAlignment="1" applyProtection="1">
      <alignment vertical="center" shrinkToFit="1"/>
      <protection locked="0"/>
    </xf>
    <xf numFmtId="0" fontId="56" fillId="0" borderId="22" xfId="2" applyFont="1" applyFill="1" applyBorder="1" applyAlignment="1" applyProtection="1">
      <alignment vertical="center" shrinkToFit="1"/>
      <protection locked="0"/>
    </xf>
    <xf numFmtId="0" fontId="56" fillId="0" borderId="22" xfId="2" applyFont="1" applyFill="1" applyBorder="1" applyAlignment="1" applyProtection="1">
      <alignment vertical="center" wrapText="1" shrinkToFit="1"/>
      <protection locked="0"/>
    </xf>
    <xf numFmtId="0" fontId="56" fillId="0" borderId="109" xfId="2" applyFont="1" applyFill="1" applyBorder="1" applyAlignment="1" applyProtection="1">
      <alignment vertical="center" wrapText="1" shrinkToFit="1"/>
      <protection locked="0"/>
    </xf>
    <xf numFmtId="0" fontId="56" fillId="0" borderId="23" xfId="2" applyFont="1" applyFill="1" applyBorder="1" applyAlignment="1" applyProtection="1">
      <alignment vertical="center" shrinkToFit="1"/>
      <protection locked="0"/>
    </xf>
    <xf numFmtId="181" fontId="46" fillId="0" borderId="111" xfId="1" applyNumberFormat="1" applyFont="1" applyFill="1" applyBorder="1" applyAlignment="1" applyProtection="1">
      <alignment horizontal="right" vertical="center"/>
    </xf>
    <xf numFmtId="180" fontId="46" fillId="0" borderId="111" xfId="0" applyNumberFormat="1" applyFont="1" applyFill="1" applyBorder="1" applyAlignment="1" applyProtection="1">
      <alignment horizontal="right" vertical="center"/>
    </xf>
    <xf numFmtId="0" fontId="42" fillId="0" borderId="0" xfId="0" applyFont="1" applyAlignment="1">
      <alignment horizontal="left" vertical="center" shrinkToFit="1"/>
    </xf>
    <xf numFmtId="0" fontId="43" fillId="0" borderId="105" xfId="0" applyFont="1" applyBorder="1" applyAlignment="1">
      <alignment vertical="center" wrapText="1"/>
    </xf>
    <xf numFmtId="0" fontId="43" fillId="0" borderId="106" xfId="0" applyFont="1" applyBorder="1" applyAlignment="1">
      <alignment vertical="center" wrapText="1"/>
    </xf>
    <xf numFmtId="0" fontId="43" fillId="0" borderId="108" xfId="0" applyFont="1" applyBorder="1" applyAlignment="1">
      <alignment vertical="center" wrapText="1"/>
    </xf>
    <xf numFmtId="0" fontId="6" fillId="3" borderId="0" xfId="0" applyFont="1" applyFill="1" applyAlignment="1" applyProtection="1">
      <alignment vertical="center"/>
      <protection locked="0"/>
    </xf>
    <xf numFmtId="0" fontId="0" fillId="3" borderId="0" xfId="0" applyFill="1" applyAlignment="1" applyProtection="1">
      <alignment vertical="center"/>
      <protection locked="0"/>
    </xf>
    <xf numFmtId="179" fontId="6" fillId="0" borderId="110" xfId="0" applyNumberFormat="1" applyFont="1" applyBorder="1" applyAlignment="1">
      <alignment vertical="center"/>
    </xf>
    <xf numFmtId="179" fontId="4" fillId="0" borderId="111" xfId="0" applyNumberFormat="1" applyFont="1" applyBorder="1" applyAlignment="1">
      <alignment vertical="center"/>
    </xf>
    <xf numFmtId="179" fontId="4" fillId="0" borderId="112" xfId="0" applyNumberFormat="1" applyFont="1" applyBorder="1" applyAlignment="1">
      <alignment vertical="center"/>
    </xf>
    <xf numFmtId="0" fontId="6" fillId="0" borderId="0" xfId="0" applyFont="1" applyAlignment="1">
      <alignment vertical="top" wrapText="1"/>
    </xf>
    <xf numFmtId="0" fontId="0" fillId="0" borderId="0" xfId="0" applyAlignment="1">
      <alignment vertical="top"/>
    </xf>
    <xf numFmtId="0" fontId="6" fillId="3" borderId="0" xfId="0" applyFont="1" applyFill="1" applyAlignment="1" applyProtection="1">
      <alignment horizontal="left" vertical="center"/>
      <protection locked="0"/>
    </xf>
    <xf numFmtId="0" fontId="0" fillId="0" borderId="0" xfId="0" applyAlignment="1" applyProtection="1">
      <alignment horizontal="left" vertical="center"/>
      <protection locked="0"/>
    </xf>
    <xf numFmtId="0" fontId="6" fillId="0" borderId="13" xfId="0" applyFont="1" applyBorder="1" applyAlignment="1">
      <alignment vertical="center" shrinkToFit="1"/>
    </xf>
    <xf numFmtId="0" fontId="6" fillId="6" borderId="13" xfId="0" applyFont="1" applyFill="1" applyBorder="1" applyAlignment="1" applyProtection="1">
      <alignment horizontal="right" vertical="center" shrinkToFit="1"/>
      <protection locked="0"/>
    </xf>
    <xf numFmtId="0" fontId="0" fillId="3" borderId="13" xfId="0" applyFill="1" applyBorder="1" applyAlignment="1" applyProtection="1">
      <alignment horizontal="right" vertical="center"/>
      <protection locked="0"/>
    </xf>
    <xf numFmtId="0" fontId="13" fillId="0" borderId="15" xfId="0" applyFont="1" applyBorder="1" applyAlignment="1" applyProtection="1">
      <alignment horizontal="right" vertical="center" shrinkToFit="1"/>
      <protection locked="0"/>
    </xf>
    <xf numFmtId="0" fontId="0" fillId="0" borderId="0" xfId="0" applyAlignment="1">
      <alignment horizontal="right" vertical="center" shrinkToFit="1"/>
    </xf>
    <xf numFmtId="0" fontId="13" fillId="3" borderId="0" xfId="0" applyFont="1" applyFill="1" applyAlignment="1" applyProtection="1">
      <alignment vertical="center" shrinkToFit="1"/>
      <protection locked="0"/>
    </xf>
    <xf numFmtId="0" fontId="0" fillId="0" borderId="0" xfId="0" applyAlignment="1" applyProtection="1">
      <alignment vertical="center" shrinkToFit="1"/>
      <protection locked="0"/>
    </xf>
    <xf numFmtId="0" fontId="0" fillId="0" borderId="16" xfId="0" applyBorder="1" applyAlignment="1" applyProtection="1">
      <alignment vertical="center" shrinkToFit="1"/>
      <protection locked="0"/>
    </xf>
    <xf numFmtId="49" fontId="13" fillId="3" borderId="17" xfId="0" applyNumberFormat="1" applyFont="1" applyFill="1" applyBorder="1" applyAlignment="1" applyProtection="1">
      <alignment horizontal="center" vertical="center" shrinkToFit="1"/>
      <protection locked="0"/>
    </xf>
    <xf numFmtId="49" fontId="13" fillId="3" borderId="18" xfId="0" applyNumberFormat="1" applyFont="1" applyFill="1" applyBorder="1" applyAlignment="1" applyProtection="1">
      <alignment horizontal="center" vertical="center" shrinkToFit="1"/>
      <protection locked="0"/>
    </xf>
    <xf numFmtId="49" fontId="0" fillId="0" borderId="18" xfId="0" applyNumberFormat="1" applyBorder="1" applyAlignment="1" applyProtection="1">
      <alignment horizontal="center" vertical="center" shrinkToFit="1"/>
      <protection locked="0"/>
    </xf>
    <xf numFmtId="0" fontId="6" fillId="3" borderId="13" xfId="0" applyFont="1" applyFill="1" applyBorder="1" applyAlignment="1" applyProtection="1">
      <alignment horizontal="right" vertical="center" shrinkToFit="1"/>
      <protection locked="0"/>
    </xf>
    <xf numFmtId="0" fontId="0" fillId="0" borderId="13" xfId="0" applyBorder="1" applyAlignment="1" applyProtection="1">
      <alignment vertical="center" shrinkToFit="1"/>
      <protection locked="0"/>
    </xf>
    <xf numFmtId="0" fontId="13" fillId="3" borderId="18" xfId="0" applyFont="1" applyFill="1" applyBorder="1" applyAlignment="1" applyProtection="1">
      <alignment vertical="center"/>
      <protection locked="0"/>
    </xf>
    <xf numFmtId="0" fontId="0" fillId="3" borderId="18" xfId="0" applyFill="1" applyBorder="1" applyAlignment="1" applyProtection="1">
      <alignment vertical="center"/>
      <protection locked="0"/>
    </xf>
    <xf numFmtId="0" fontId="0" fillId="3" borderId="19" xfId="0" applyFill="1" applyBorder="1" applyAlignment="1" applyProtection="1">
      <alignment vertical="center"/>
      <protection locked="0"/>
    </xf>
    <xf numFmtId="0" fontId="13" fillId="0" borderId="17" xfId="0" applyFont="1" applyBorder="1" applyAlignment="1">
      <alignment vertical="center"/>
    </xf>
    <xf numFmtId="0" fontId="0" fillId="0" borderId="18" xfId="0" applyBorder="1" applyAlignment="1">
      <alignment vertical="center"/>
    </xf>
    <xf numFmtId="0" fontId="0" fillId="0" borderId="19" xfId="0" applyBorder="1" applyAlignment="1">
      <alignment vertical="center"/>
    </xf>
    <xf numFmtId="49" fontId="0" fillId="0" borderId="19" xfId="0" applyNumberFormat="1" applyBorder="1" applyAlignment="1" applyProtection="1">
      <alignment horizontal="center" vertical="center"/>
      <protection locked="0"/>
    </xf>
    <xf numFmtId="49" fontId="13" fillId="3" borderId="18" xfId="0" applyNumberFormat="1" applyFont="1" applyFill="1" applyBorder="1" applyAlignment="1" applyProtection="1">
      <alignment horizontal="center" vertical="center"/>
      <protection locked="0"/>
    </xf>
    <xf numFmtId="49" fontId="0" fillId="0" borderId="18" xfId="0" applyNumberFormat="1" applyBorder="1" applyAlignment="1" applyProtection="1">
      <alignment horizontal="center" vertical="center"/>
      <protection locked="0"/>
    </xf>
    <xf numFmtId="0" fontId="13" fillId="3" borderId="18" xfId="0" applyFont="1" applyFill="1" applyBorder="1" applyAlignment="1" applyProtection="1">
      <alignment vertical="center" shrinkToFit="1"/>
      <protection locked="0"/>
    </xf>
    <xf numFmtId="0" fontId="0" fillId="3" borderId="18" xfId="0" applyFill="1" applyBorder="1" applyAlignment="1" applyProtection="1">
      <alignment vertical="center" shrinkToFit="1"/>
      <protection locked="0"/>
    </xf>
    <xf numFmtId="0" fontId="0" fillId="3" borderId="19" xfId="0" applyFill="1" applyBorder="1" applyAlignment="1" applyProtection="1">
      <alignment vertical="center" shrinkToFit="1"/>
      <protection locked="0"/>
    </xf>
    <xf numFmtId="0" fontId="6" fillId="0" borderId="13" xfId="0" applyFont="1" applyBorder="1" applyAlignment="1">
      <alignment vertical="center"/>
    </xf>
    <xf numFmtId="0" fontId="0" fillId="0" borderId="13" xfId="0" applyBorder="1" applyAlignment="1">
      <alignment vertical="center"/>
    </xf>
    <xf numFmtId="0" fontId="6" fillId="3" borderId="0" xfId="0" applyFont="1" applyFill="1" applyAlignment="1" applyProtection="1">
      <alignment horizontal="center" vertical="center"/>
      <protection locked="0"/>
    </xf>
    <xf numFmtId="0" fontId="13" fillId="3" borderId="2" xfId="0" applyFont="1" applyFill="1" applyBorder="1" applyAlignment="1" applyProtection="1">
      <alignment vertical="center"/>
      <protection locked="0"/>
    </xf>
    <xf numFmtId="0" fontId="13" fillId="3" borderId="3" xfId="0" applyFont="1" applyFill="1" applyBorder="1" applyAlignment="1" applyProtection="1">
      <alignment vertical="center"/>
      <protection locked="0"/>
    </xf>
    <xf numFmtId="0" fontId="13" fillId="3" borderId="4" xfId="0" applyFont="1" applyFill="1" applyBorder="1" applyAlignment="1" applyProtection="1">
      <alignment vertical="center"/>
      <protection locked="0"/>
    </xf>
    <xf numFmtId="0" fontId="13" fillId="3" borderId="9" xfId="0" applyFont="1" applyFill="1" applyBorder="1" applyAlignment="1" applyProtection="1">
      <alignment vertical="center"/>
      <protection locked="0"/>
    </xf>
    <xf numFmtId="0" fontId="13" fillId="3" borderId="10" xfId="0" applyFont="1" applyFill="1" applyBorder="1" applyAlignment="1" applyProtection="1">
      <alignment vertical="center"/>
      <protection locked="0"/>
    </xf>
    <xf numFmtId="0" fontId="13" fillId="3" borderId="11" xfId="0" applyFont="1" applyFill="1" applyBorder="1" applyAlignment="1" applyProtection="1">
      <alignment vertical="center"/>
      <protection locked="0"/>
    </xf>
    <xf numFmtId="0" fontId="6" fillId="0" borderId="0" xfId="0" applyFont="1" applyAlignment="1">
      <alignment horizontal="center" vertical="center" shrinkToFit="1"/>
    </xf>
    <xf numFmtId="0" fontId="4" fillId="0" borderId="0" xfId="0" applyFont="1" applyAlignment="1">
      <alignment vertical="center"/>
    </xf>
    <xf numFmtId="49" fontId="13" fillId="3" borderId="13" xfId="0" applyNumberFormat="1" applyFont="1" applyFill="1" applyBorder="1" applyAlignment="1" applyProtection="1">
      <alignment horizontal="center" vertical="center"/>
      <protection locked="0"/>
    </xf>
    <xf numFmtId="49" fontId="0" fillId="0" borderId="13" xfId="0" applyNumberFormat="1" applyBorder="1" applyAlignment="1" applyProtection="1">
      <alignment horizontal="center" vertical="center"/>
      <protection locked="0"/>
    </xf>
    <xf numFmtId="0" fontId="13" fillId="9" borderId="17" xfId="0" applyFont="1" applyFill="1" applyBorder="1" applyAlignment="1" applyProtection="1">
      <alignment vertical="center"/>
      <protection locked="0"/>
    </xf>
    <xf numFmtId="0" fontId="13" fillId="9" borderId="18" xfId="0" applyFont="1" applyFill="1" applyBorder="1" applyAlignment="1" applyProtection="1">
      <alignment vertical="center"/>
      <protection locked="0"/>
    </xf>
    <xf numFmtId="0" fontId="13" fillId="9" borderId="19" xfId="0" applyFont="1" applyFill="1" applyBorder="1" applyAlignment="1" applyProtection="1">
      <alignment vertical="center"/>
      <protection locked="0"/>
    </xf>
    <xf numFmtId="0" fontId="6" fillId="0" borderId="0" xfId="0" applyFont="1" applyAlignment="1">
      <alignment vertical="top"/>
    </xf>
    <xf numFmtId="0" fontId="54" fillId="0" borderId="0" xfId="0" applyFont="1" applyAlignment="1">
      <alignment horizontal="center" vertical="center"/>
    </xf>
    <xf numFmtId="0" fontId="55" fillId="0" borderId="0" xfId="0" applyFont="1" applyAlignment="1">
      <alignment vertical="center"/>
    </xf>
    <xf numFmtId="0" fontId="13" fillId="0" borderId="1" xfId="0" applyFont="1" applyBorder="1" applyAlignment="1">
      <alignment horizontal="center" vertical="center" textRotation="255"/>
    </xf>
    <xf numFmtId="0" fontId="13" fillId="0" borderId="5" xfId="0" applyFont="1" applyBorder="1" applyAlignment="1">
      <alignment horizontal="center" vertical="center" textRotation="255"/>
    </xf>
    <xf numFmtId="0" fontId="13" fillId="0" borderId="20" xfId="0" applyFont="1" applyBorder="1" applyAlignment="1">
      <alignment horizontal="center" vertical="center" textRotation="255"/>
    </xf>
    <xf numFmtId="0" fontId="13" fillId="0" borderId="12" xfId="0" applyFont="1" applyBorder="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15" xfId="0" applyFont="1" applyBorder="1" applyAlignment="1">
      <alignment vertical="center"/>
    </xf>
    <xf numFmtId="0" fontId="13" fillId="0" borderId="0" xfId="0" applyFont="1" applyAlignment="1">
      <alignment vertical="center"/>
    </xf>
    <xf numFmtId="0" fontId="13" fillId="0" borderId="16" xfId="0" applyFont="1" applyBorder="1" applyAlignment="1">
      <alignment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13" fillId="3" borderId="6" xfId="0" applyFont="1" applyFill="1" applyBorder="1" applyAlignment="1" applyProtection="1">
      <alignment vertical="center"/>
      <protection locked="0"/>
    </xf>
    <xf numFmtId="0" fontId="13" fillId="3" borderId="7" xfId="0" applyFont="1" applyFill="1" applyBorder="1" applyAlignment="1" applyProtection="1">
      <alignment vertical="center"/>
      <protection locked="0"/>
    </xf>
    <xf numFmtId="0" fontId="13" fillId="3" borderId="8" xfId="0" applyFont="1" applyFill="1" applyBorder="1" applyAlignment="1" applyProtection="1">
      <alignment vertical="center"/>
      <protection locked="0"/>
    </xf>
    <xf numFmtId="0" fontId="13" fillId="3" borderId="17" xfId="0" applyFont="1" applyFill="1" applyBorder="1" applyAlignment="1" applyProtection="1">
      <alignment horizontal="center" vertical="center" shrinkToFit="1"/>
      <protection locked="0"/>
    </xf>
    <xf numFmtId="0" fontId="13" fillId="3" borderId="18" xfId="0" applyFont="1" applyFill="1" applyBorder="1" applyAlignment="1" applyProtection="1">
      <alignment horizontal="center" vertical="center" shrinkToFit="1"/>
      <protection locked="0"/>
    </xf>
    <xf numFmtId="0" fontId="13" fillId="3" borderId="19" xfId="0" applyFont="1" applyFill="1" applyBorder="1" applyAlignment="1" applyProtection="1">
      <alignment horizontal="center" vertical="center" shrinkToFit="1"/>
      <protection locked="0"/>
    </xf>
    <xf numFmtId="0" fontId="8" fillId="0" borderId="15" xfId="0" applyFont="1" applyBorder="1" applyAlignment="1">
      <alignment horizontal="center" vertical="center" wrapText="1"/>
    </xf>
    <xf numFmtId="0" fontId="8" fillId="0" borderId="0" xfId="0" applyFont="1" applyAlignment="1">
      <alignment horizontal="center" vertical="center" wrapText="1"/>
    </xf>
    <xf numFmtId="0" fontId="8" fillId="0" borderId="16"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3" fillId="0" borderId="17" xfId="0" applyFont="1" applyBorder="1" applyAlignment="1">
      <alignment horizontal="left" vertical="center" shrinkToFit="1"/>
    </xf>
    <xf numFmtId="0" fontId="13" fillId="0" borderId="18" xfId="0" applyFont="1" applyBorder="1" applyAlignment="1">
      <alignment horizontal="left" vertical="center" shrinkToFit="1"/>
    </xf>
    <xf numFmtId="0" fontId="13" fillId="0" borderId="19" xfId="0" applyFont="1" applyBorder="1" applyAlignment="1">
      <alignment horizontal="left" vertical="center" shrinkToFit="1"/>
    </xf>
    <xf numFmtId="179" fontId="46" fillId="0" borderId="17" xfId="1" applyNumberFormat="1" applyFont="1" applyBorder="1" applyAlignment="1">
      <alignment horizontal="center" vertical="center"/>
    </xf>
    <xf numFmtId="179" fontId="46" fillId="0" borderId="19" xfId="1" applyNumberFormat="1" applyFont="1" applyBorder="1" applyAlignment="1">
      <alignment horizontal="center" vertical="center"/>
    </xf>
    <xf numFmtId="0" fontId="46" fillId="7" borderId="21" xfId="0" applyFont="1" applyFill="1" applyBorder="1" applyAlignment="1">
      <alignment horizontal="center" vertical="center" wrapText="1" shrinkToFit="1"/>
    </xf>
    <xf numFmtId="0" fontId="46" fillId="7" borderId="21" xfId="0" applyFont="1" applyFill="1" applyBorder="1" applyAlignment="1">
      <alignment horizontal="center" vertical="center" shrinkToFit="1"/>
    </xf>
    <xf numFmtId="0" fontId="46" fillId="7" borderId="12" xfId="0" applyFont="1" applyFill="1" applyBorder="1" applyAlignment="1">
      <alignment horizontal="center" vertical="center" shrinkToFit="1"/>
    </xf>
    <xf numFmtId="0" fontId="46" fillId="7" borderId="14" xfId="0" applyFont="1" applyFill="1" applyBorder="1" applyAlignment="1">
      <alignment horizontal="center" vertical="center" shrinkToFit="1"/>
    </xf>
    <xf numFmtId="0" fontId="46" fillId="7" borderId="6" xfId="0" applyFont="1" applyFill="1" applyBorder="1" applyAlignment="1">
      <alignment horizontal="center" vertical="center" shrinkToFit="1"/>
    </xf>
    <xf numFmtId="0" fontId="46" fillId="7" borderId="8" xfId="0" applyFont="1" applyFill="1" applyBorder="1" applyAlignment="1">
      <alignment horizontal="center" vertical="center" shrinkToFit="1"/>
    </xf>
    <xf numFmtId="38" fontId="46" fillId="0" borderId="110" xfId="1" applyFont="1" applyBorder="1" applyAlignment="1">
      <alignment horizontal="center" vertical="center"/>
    </xf>
    <xf numFmtId="38" fontId="46" fillId="0" borderId="112" xfId="1" applyFont="1" applyBorder="1" applyAlignment="1">
      <alignment horizontal="center" vertical="center"/>
    </xf>
    <xf numFmtId="38" fontId="46" fillId="0" borderId="117" xfId="1" applyFont="1" applyBorder="1" applyAlignment="1">
      <alignment horizontal="center" vertical="center"/>
    </xf>
    <xf numFmtId="0" fontId="46" fillId="3" borderId="1" xfId="0" applyFont="1" applyFill="1" applyBorder="1" applyAlignment="1" applyProtection="1">
      <alignment horizontal="center" vertical="center" wrapText="1"/>
      <protection locked="0"/>
    </xf>
    <xf numFmtId="0" fontId="46" fillId="3" borderId="5" xfId="0" applyFont="1" applyFill="1" applyBorder="1" applyAlignment="1" applyProtection="1">
      <alignment horizontal="center" vertical="center" wrapText="1"/>
      <protection locked="0"/>
    </xf>
    <xf numFmtId="0" fontId="46" fillId="3" borderId="20" xfId="0" applyFont="1" applyFill="1" applyBorder="1" applyAlignment="1" applyProtection="1">
      <alignment horizontal="center" vertical="center" wrapText="1"/>
      <protection locked="0"/>
    </xf>
    <xf numFmtId="0" fontId="46" fillId="7" borderId="17" xfId="0" applyFont="1" applyFill="1" applyBorder="1" applyAlignment="1">
      <alignment horizontal="center" vertical="center" shrinkToFit="1"/>
    </xf>
    <xf numFmtId="0" fontId="46" fillId="7" borderId="18" xfId="0" applyFont="1" applyFill="1" applyBorder="1" applyAlignment="1">
      <alignment horizontal="center" vertical="center" shrinkToFit="1"/>
    </xf>
    <xf numFmtId="0" fontId="46" fillId="7" borderId="19" xfId="0" applyFont="1" applyFill="1" applyBorder="1" applyAlignment="1">
      <alignment horizontal="center" vertical="center" shrinkToFit="1"/>
    </xf>
    <xf numFmtId="0" fontId="46" fillId="7" borderId="17" xfId="0" applyFont="1" applyFill="1" applyBorder="1" applyAlignment="1">
      <alignment horizontal="center" vertical="center"/>
    </xf>
    <xf numFmtId="0" fontId="46" fillId="7" borderId="18" xfId="0" applyFont="1" applyFill="1" applyBorder="1" applyAlignment="1">
      <alignment horizontal="center" vertical="center"/>
    </xf>
    <xf numFmtId="0" fontId="46" fillId="7" borderId="19" xfId="0" applyFont="1" applyFill="1" applyBorder="1" applyAlignment="1">
      <alignment horizontal="center" vertical="center"/>
    </xf>
    <xf numFmtId="0" fontId="46" fillId="7" borderId="1" xfId="0" applyFont="1" applyFill="1" applyBorder="1" applyAlignment="1">
      <alignment horizontal="center" vertical="center" shrinkToFit="1"/>
    </xf>
    <xf numFmtId="0" fontId="46" fillId="7" borderId="20" xfId="0" applyFont="1" applyFill="1" applyBorder="1" applyAlignment="1">
      <alignment horizontal="center" vertical="center" shrinkToFit="1"/>
    </xf>
    <xf numFmtId="179" fontId="46" fillId="7" borderId="21" xfId="0" applyNumberFormat="1" applyFont="1" applyFill="1" applyBorder="1" applyAlignment="1">
      <alignment horizontal="center" vertical="center" shrinkToFit="1"/>
    </xf>
    <xf numFmtId="0" fontId="48" fillId="0" borderId="117" xfId="0" applyFont="1" applyBorder="1" applyAlignment="1">
      <alignment horizontal="center" vertical="center"/>
    </xf>
    <xf numFmtId="0" fontId="46" fillId="7" borderId="12" xfId="0" applyFont="1" applyFill="1" applyBorder="1" applyAlignment="1">
      <alignment horizontal="center" vertical="center"/>
    </xf>
    <xf numFmtId="0" fontId="46" fillId="7" borderId="13" xfId="0" applyFont="1" applyFill="1" applyBorder="1" applyAlignment="1">
      <alignment horizontal="center" vertical="center"/>
    </xf>
    <xf numFmtId="0" fontId="46" fillId="7" borderId="14" xfId="0" applyFont="1" applyFill="1" applyBorder="1" applyAlignment="1">
      <alignment horizontal="center" vertical="center"/>
    </xf>
    <xf numFmtId="0" fontId="46" fillId="7" borderId="7" xfId="0" applyFont="1" applyFill="1" applyBorder="1" applyAlignment="1">
      <alignment horizontal="center" vertical="center" shrinkToFit="1"/>
    </xf>
    <xf numFmtId="0" fontId="46" fillId="0" borderId="114" xfId="0" applyFont="1" applyBorder="1" applyAlignment="1">
      <alignment horizontal="center" vertical="center"/>
    </xf>
    <xf numFmtId="0" fontId="6" fillId="0" borderId="0" xfId="0" applyFont="1" applyAlignment="1">
      <alignment horizontal="center" vertical="center"/>
    </xf>
    <xf numFmtId="178" fontId="6" fillId="0" borderId="0" xfId="0" applyNumberFormat="1" applyFont="1" applyAlignment="1" applyProtection="1">
      <alignment horizontal="left" vertical="center" shrinkToFit="1"/>
      <protection locked="0"/>
    </xf>
    <xf numFmtId="0" fontId="22" fillId="0" borderId="0" xfId="0" applyFont="1" applyAlignment="1">
      <alignment horizontal="left" vertical="center" shrinkToFit="1"/>
    </xf>
    <xf numFmtId="178" fontId="6" fillId="0" borderId="0" xfId="0" applyNumberFormat="1" applyFont="1" applyAlignment="1">
      <alignment horizontal="center" vertical="center"/>
    </xf>
    <xf numFmtId="0" fontId="6" fillId="0" borderId="0" xfId="0" applyFont="1" applyAlignment="1">
      <alignment horizontal="distributed" vertical="center"/>
    </xf>
    <xf numFmtId="178" fontId="6" fillId="0" borderId="0" xfId="0" applyNumberFormat="1" applyFont="1" applyAlignment="1">
      <alignment horizontal="left" vertical="center" shrinkToFit="1"/>
    </xf>
    <xf numFmtId="0" fontId="6" fillId="0" borderId="0" xfId="0" applyFont="1" applyAlignment="1">
      <alignment vertical="center"/>
    </xf>
    <xf numFmtId="0" fontId="5" fillId="0" borderId="0" xfId="0" applyFont="1" applyAlignment="1">
      <alignment vertical="center"/>
    </xf>
    <xf numFmtId="0" fontId="11" fillId="0" borderId="0" xfId="0" applyFont="1" applyAlignment="1">
      <alignment horizontal="center" vertical="center"/>
    </xf>
    <xf numFmtId="0" fontId="51" fillId="0" borderId="0" xfId="0" applyFont="1" applyAlignment="1">
      <alignment horizontal="center" vertical="center"/>
    </xf>
    <xf numFmtId="178" fontId="11" fillId="0" borderId="0" xfId="0" applyNumberFormat="1" applyFont="1" applyAlignment="1">
      <alignment horizontal="center" vertical="center"/>
    </xf>
    <xf numFmtId="0" fontId="16" fillId="0" borderId="0" xfId="0" applyFont="1" applyAlignment="1">
      <alignment horizontal="center" vertical="center" shrinkToFit="1"/>
    </xf>
    <xf numFmtId="0" fontId="18" fillId="0" borderId="0" xfId="0" applyFont="1" applyAlignment="1">
      <alignment horizontal="left" vertical="center"/>
    </xf>
    <xf numFmtId="0" fontId="0" fillId="0" borderId="0" xfId="0" applyAlignment="1">
      <alignment vertical="center"/>
    </xf>
    <xf numFmtId="179" fontId="6" fillId="0" borderId="7" xfId="1" applyNumberFormat="1" applyFont="1" applyFill="1" applyBorder="1" applyAlignment="1">
      <alignment horizontal="right" vertical="center"/>
    </xf>
    <xf numFmtId="176" fontId="6" fillId="0" borderId="7" xfId="1" applyNumberFormat="1" applyFont="1" applyFill="1" applyBorder="1" applyAlignment="1">
      <alignment horizontal="right" vertical="center"/>
    </xf>
    <xf numFmtId="0" fontId="6" fillId="0" borderId="21" xfId="0" applyFont="1" applyBorder="1" applyAlignment="1">
      <alignment horizontal="center" vertical="center" shrinkToFit="1"/>
    </xf>
    <xf numFmtId="0" fontId="6" fillId="3" borderId="21" xfId="0" applyFont="1" applyFill="1" applyBorder="1" applyAlignment="1" applyProtection="1">
      <alignment horizontal="center" vertical="center"/>
      <protection locked="0"/>
    </xf>
    <xf numFmtId="0" fontId="6" fillId="0" borderId="21" xfId="0" applyFont="1" applyBorder="1" applyAlignment="1">
      <alignment horizontal="center" vertical="center"/>
    </xf>
    <xf numFmtId="0" fontId="21" fillId="0" borderId="0" xfId="0" applyFont="1" applyAlignment="1">
      <alignment vertical="center"/>
    </xf>
    <xf numFmtId="0" fontId="22" fillId="3" borderId="0" xfId="0" applyFont="1" applyFill="1" applyAlignment="1" applyProtection="1">
      <alignment vertical="center"/>
      <protection locked="0"/>
    </xf>
    <xf numFmtId="179" fontId="6" fillId="0" borderId="7" xfId="1" applyNumberFormat="1" applyFont="1" applyFill="1" applyBorder="1" applyAlignment="1">
      <alignment vertical="center"/>
    </xf>
    <xf numFmtId="0" fontId="22" fillId="0" borderId="0" xfId="0" applyFont="1" applyAlignment="1">
      <alignment vertical="center"/>
    </xf>
    <xf numFmtId="0" fontId="6" fillId="0" borderId="0" xfId="0" applyFont="1" applyAlignment="1">
      <alignment horizontal="right" vertical="center"/>
    </xf>
    <xf numFmtId="0" fontId="22" fillId="0" borderId="0" xfId="0" applyFont="1" applyAlignment="1">
      <alignment horizontal="right" vertical="center"/>
    </xf>
    <xf numFmtId="0" fontId="6" fillId="6" borderId="0" xfId="0" applyFont="1" applyFill="1" applyAlignment="1" applyProtection="1">
      <alignment horizontal="center" vertical="center"/>
      <protection locked="0"/>
    </xf>
    <xf numFmtId="0" fontId="23" fillId="3" borderId="0" xfId="0" applyFont="1" applyFill="1" applyAlignment="1" applyProtection="1">
      <alignment horizontal="center" vertical="center"/>
      <protection locked="0"/>
    </xf>
    <xf numFmtId="0" fontId="31" fillId="0" borderId="0" xfId="0" applyFont="1" applyAlignment="1">
      <alignment horizontal="center" vertical="center"/>
    </xf>
    <xf numFmtId="0" fontId="0" fillId="0" borderId="0" xfId="0" applyAlignment="1">
      <alignment horizontal="center" vertical="center"/>
    </xf>
    <xf numFmtId="0" fontId="28" fillId="0" borderId="24" xfId="0" applyFont="1" applyBorder="1" applyAlignment="1">
      <alignment horizontal="center" vertical="center"/>
    </xf>
    <xf numFmtId="0" fontId="27" fillId="0" borderId="25" xfId="0" applyFont="1" applyBorder="1" applyAlignment="1">
      <alignment vertical="center"/>
    </xf>
    <xf numFmtId="0" fontId="27" fillId="0" borderId="26" xfId="0" applyFont="1" applyBorder="1" applyAlignment="1">
      <alignment vertical="center"/>
    </xf>
    <xf numFmtId="0" fontId="26" fillId="0" borderId="0" xfId="0" applyFont="1" applyAlignment="1">
      <alignment horizontal="center" vertical="center"/>
    </xf>
    <xf numFmtId="0" fontId="27" fillId="0" borderId="0" xfId="0" applyFont="1" applyAlignment="1">
      <alignment vertical="center"/>
    </xf>
    <xf numFmtId="0" fontId="27" fillId="0" borderId="0" xfId="0" applyFont="1" applyAlignment="1">
      <alignment horizontal="right" vertical="center"/>
    </xf>
    <xf numFmtId="178" fontId="27" fillId="0" borderId="0" xfId="0" applyNumberFormat="1" applyFont="1" applyAlignment="1">
      <alignment vertical="center"/>
    </xf>
    <xf numFmtId="0" fontId="25" fillId="5" borderId="27" xfId="0" applyFont="1" applyFill="1" applyBorder="1" applyAlignment="1">
      <alignment horizontal="center" vertical="center"/>
    </xf>
    <xf numFmtId="0" fontId="25" fillId="5" borderId="28" xfId="0" applyFont="1" applyFill="1" applyBorder="1" applyAlignment="1">
      <alignment horizontal="center" vertical="center"/>
    </xf>
    <xf numFmtId="0" fontId="25" fillId="5" borderId="29" xfId="0" applyFont="1" applyFill="1" applyBorder="1" applyAlignment="1">
      <alignment horizontal="center" vertical="center"/>
    </xf>
    <xf numFmtId="0" fontId="25" fillId="5" borderId="30" xfId="0" applyFont="1" applyFill="1" applyBorder="1" applyAlignment="1">
      <alignment horizontal="center" vertical="center"/>
    </xf>
    <xf numFmtId="0" fontId="27" fillId="5" borderId="28" xfId="0" applyFont="1" applyFill="1" applyBorder="1" applyAlignment="1">
      <alignment horizontal="center" vertical="center"/>
    </xf>
    <xf numFmtId="0" fontId="27" fillId="0" borderId="31" xfId="0" applyFont="1" applyBorder="1" applyAlignment="1">
      <alignment vertical="center"/>
    </xf>
    <xf numFmtId="0" fontId="25" fillId="5" borderId="32" xfId="0" applyFont="1" applyFill="1" applyBorder="1" applyAlignment="1">
      <alignment horizontal="center" vertical="center"/>
    </xf>
    <xf numFmtId="0" fontId="25" fillId="5" borderId="33" xfId="0" applyFont="1" applyFill="1" applyBorder="1" applyAlignment="1">
      <alignment horizontal="center" vertical="center"/>
    </xf>
    <xf numFmtId="0" fontId="25" fillId="5" borderId="34" xfId="0" applyFont="1" applyFill="1" applyBorder="1" applyAlignment="1">
      <alignment horizontal="center" vertical="center"/>
    </xf>
    <xf numFmtId="0" fontId="25" fillId="0" borderId="0" xfId="0" applyFont="1" applyAlignment="1">
      <alignment horizontal="left" vertical="center" wrapText="1"/>
    </xf>
    <xf numFmtId="0" fontId="25" fillId="0" borderId="0" xfId="0" applyFont="1" applyAlignment="1">
      <alignment vertical="center" wrapText="1"/>
    </xf>
    <xf numFmtId="0" fontId="27" fillId="0" borderId="16" xfId="0" applyFont="1" applyBorder="1" applyAlignment="1">
      <alignment vertical="center" wrapText="1"/>
    </xf>
    <xf numFmtId="0" fontId="27" fillId="0" borderId="0" xfId="0" applyFont="1" applyAlignment="1">
      <alignment vertical="center" wrapText="1"/>
    </xf>
    <xf numFmtId="0" fontId="27" fillId="0" borderId="7" xfId="0" applyFont="1" applyBorder="1" applyAlignment="1">
      <alignment vertical="center" wrapText="1"/>
    </xf>
    <xf numFmtId="0" fontId="27" fillId="0" borderId="8" xfId="0" applyFont="1" applyBorder="1" applyAlignment="1">
      <alignment vertical="center" wrapText="1"/>
    </xf>
    <xf numFmtId="0" fontId="25" fillId="5" borderId="1" xfId="0" applyFont="1" applyFill="1" applyBorder="1" applyAlignment="1">
      <alignment horizontal="center" vertical="center" textRotation="255"/>
    </xf>
    <xf numFmtId="0" fontId="25" fillId="5" borderId="5" xfId="0" applyFont="1" applyFill="1" applyBorder="1" applyAlignment="1">
      <alignment horizontal="center" vertical="center" textRotation="255"/>
    </xf>
    <xf numFmtId="0" fontId="25" fillId="5" borderId="20" xfId="0" applyFont="1" applyFill="1" applyBorder="1" applyAlignment="1">
      <alignment horizontal="center" vertical="center" textRotation="255"/>
    </xf>
    <xf numFmtId="0" fontId="25" fillId="5" borderId="18" xfId="0" applyFont="1" applyFill="1" applyBorder="1" applyAlignment="1">
      <alignment horizontal="center" vertical="center"/>
    </xf>
    <xf numFmtId="178" fontId="33" fillId="0" borderId="40" xfId="0" applyNumberFormat="1" applyFont="1" applyBorder="1" applyAlignment="1">
      <alignment horizontal="center" vertical="center"/>
    </xf>
    <xf numFmtId="178" fontId="33" fillId="0" borderId="18" xfId="0" applyNumberFormat="1" applyFont="1" applyBorder="1" applyAlignment="1">
      <alignment horizontal="center" vertical="center"/>
    </xf>
    <xf numFmtId="0" fontId="25" fillId="5" borderId="40" xfId="0" applyFont="1" applyFill="1" applyBorder="1" applyAlignment="1">
      <alignment horizontal="center" vertical="center"/>
    </xf>
    <xf numFmtId="0" fontId="25" fillId="5" borderId="41" xfId="0" applyFont="1" applyFill="1" applyBorder="1" applyAlignment="1">
      <alignment horizontal="center" vertical="center"/>
    </xf>
    <xf numFmtId="178" fontId="33" fillId="0" borderId="18" xfId="0" applyNumberFormat="1" applyFont="1" applyBorder="1" applyAlignment="1">
      <alignment vertical="center"/>
    </xf>
    <xf numFmtId="178" fontId="33" fillId="0" borderId="19" xfId="0" applyNumberFormat="1" applyFont="1" applyBorder="1" applyAlignment="1">
      <alignment vertical="center"/>
    </xf>
    <xf numFmtId="0" fontId="25" fillId="5" borderId="42" xfId="0" applyFont="1" applyFill="1" applyBorder="1" applyAlignment="1">
      <alignment horizontal="center" vertical="center"/>
    </xf>
    <xf numFmtId="0" fontId="27" fillId="0" borderId="43" xfId="0" applyFont="1" applyBorder="1" applyAlignment="1">
      <alignment horizontal="center" vertical="center"/>
    </xf>
    <xf numFmtId="178" fontId="27" fillId="3" borderId="44" xfId="0" applyNumberFormat="1" applyFont="1" applyFill="1" applyBorder="1" applyAlignment="1" applyProtection="1">
      <alignment horizontal="left" vertical="center"/>
      <protection locked="0"/>
    </xf>
    <xf numFmtId="178" fontId="27" fillId="3" borderId="3" xfId="0" applyNumberFormat="1" applyFont="1" applyFill="1" applyBorder="1" applyAlignment="1" applyProtection="1">
      <alignment horizontal="left" vertical="center"/>
      <protection locked="0"/>
    </xf>
    <xf numFmtId="178" fontId="27" fillId="3" borderId="3" xfId="0" applyNumberFormat="1" applyFont="1" applyFill="1" applyBorder="1" applyAlignment="1" applyProtection="1">
      <alignment vertical="center"/>
      <protection locked="0"/>
    </xf>
    <xf numFmtId="178" fontId="27" fillId="3" borderId="4" xfId="0" applyNumberFormat="1" applyFont="1" applyFill="1" applyBorder="1" applyAlignment="1" applyProtection="1">
      <alignment vertical="center"/>
      <protection locked="0"/>
    </xf>
    <xf numFmtId="0" fontId="25" fillId="5" borderId="0" xfId="0" applyFont="1" applyFill="1" applyAlignment="1">
      <alignment horizontal="center" vertical="center"/>
    </xf>
    <xf numFmtId="178" fontId="34" fillId="0" borderId="45" xfId="0" applyNumberFormat="1" applyFont="1" applyBorder="1" applyAlignment="1">
      <alignment horizontal="left" vertical="center"/>
    </xf>
    <xf numFmtId="178" fontId="34" fillId="0" borderId="46" xfId="0" applyNumberFormat="1" applyFont="1" applyBorder="1" applyAlignment="1">
      <alignment horizontal="left" vertical="center"/>
    </xf>
    <xf numFmtId="178" fontId="34" fillId="0" borderId="46" xfId="0" applyNumberFormat="1" applyFont="1" applyBorder="1" applyAlignment="1">
      <alignment vertical="center"/>
    </xf>
    <xf numFmtId="178" fontId="34" fillId="0" borderId="47" xfId="0" applyNumberFormat="1" applyFont="1" applyBorder="1" applyAlignment="1">
      <alignment vertical="center"/>
    </xf>
    <xf numFmtId="0" fontId="27" fillId="0" borderId="48" xfId="0" applyFont="1" applyBorder="1" applyAlignment="1">
      <alignment horizontal="left" vertical="center"/>
    </xf>
    <xf numFmtId="0" fontId="27" fillId="0" borderId="49" xfId="0" applyFont="1" applyBorder="1" applyAlignment="1">
      <alignment horizontal="left" vertical="center"/>
    </xf>
    <xf numFmtId="0" fontId="27" fillId="0" borderId="50" xfId="0" applyFont="1" applyBorder="1" applyAlignment="1">
      <alignment horizontal="left" vertical="center"/>
    </xf>
    <xf numFmtId="0" fontId="27" fillId="0" borderId="50" xfId="0" applyFont="1" applyBorder="1" applyAlignment="1">
      <alignment vertical="center"/>
    </xf>
    <xf numFmtId="0" fontId="27" fillId="0" borderId="51" xfId="0" applyFont="1" applyBorder="1" applyAlignment="1">
      <alignment vertical="center"/>
    </xf>
    <xf numFmtId="0" fontId="34" fillId="0" borderId="52" xfId="0" applyFont="1" applyBorder="1" applyAlignment="1">
      <alignment horizontal="left" vertical="center"/>
    </xf>
    <xf numFmtId="0" fontId="27" fillId="0" borderId="53" xfId="0" applyFont="1" applyBorder="1" applyAlignment="1">
      <alignment horizontal="left" vertical="center"/>
    </xf>
    <xf numFmtId="0" fontId="27" fillId="0" borderId="57" xfId="0" applyFont="1" applyBorder="1" applyAlignment="1">
      <alignment horizontal="left" vertical="center"/>
    </xf>
    <xf numFmtId="0" fontId="27" fillId="0" borderId="7" xfId="0" applyFont="1" applyBorder="1" applyAlignment="1">
      <alignment horizontal="left" vertical="center"/>
    </xf>
    <xf numFmtId="0" fontId="25" fillId="5" borderId="54" xfId="0" applyFont="1" applyFill="1" applyBorder="1" applyAlignment="1">
      <alignment horizontal="center" vertical="center"/>
    </xf>
    <xf numFmtId="0" fontId="25" fillId="5" borderId="55" xfId="0" applyFont="1" applyFill="1" applyBorder="1" applyAlignment="1">
      <alignment horizontal="center" vertical="center"/>
    </xf>
    <xf numFmtId="0" fontId="25" fillId="5" borderId="56" xfId="0" applyFont="1" applyFill="1" applyBorder="1" applyAlignment="1">
      <alignment horizontal="center" vertical="center"/>
    </xf>
    <xf numFmtId="0" fontId="25" fillId="5" borderId="60" xfId="0" applyFont="1" applyFill="1" applyBorder="1" applyAlignment="1">
      <alignment horizontal="center" vertical="center"/>
    </xf>
    <xf numFmtId="0" fontId="27" fillId="0" borderId="3" xfId="0" applyFont="1" applyBorder="1" applyAlignment="1">
      <alignment horizontal="center" vertical="center"/>
    </xf>
    <xf numFmtId="178" fontId="27" fillId="0" borderId="44" xfId="0" applyNumberFormat="1" applyFont="1" applyBorder="1" applyAlignment="1">
      <alignment horizontal="left" vertical="center"/>
    </xf>
    <xf numFmtId="178" fontId="27" fillId="0" borderId="3" xfId="0" applyNumberFormat="1" applyFont="1" applyBorder="1" applyAlignment="1">
      <alignment horizontal="left" vertical="center"/>
    </xf>
    <xf numFmtId="178" fontId="27" fillId="0" borderId="4" xfId="0" applyNumberFormat="1" applyFont="1" applyBorder="1" applyAlignment="1">
      <alignment horizontal="left" vertical="center"/>
    </xf>
    <xf numFmtId="0" fontId="25" fillId="5" borderId="61" xfId="0" applyFont="1" applyFill="1" applyBorder="1" applyAlignment="1">
      <alignment horizontal="center" vertical="center" wrapText="1"/>
    </xf>
    <xf numFmtId="0" fontId="25" fillId="5" borderId="61" xfId="0" applyFont="1" applyFill="1" applyBorder="1" applyAlignment="1">
      <alignment horizontal="center" vertical="center"/>
    </xf>
    <xf numFmtId="178" fontId="34" fillId="0" borderId="52" xfId="0" applyNumberFormat="1" applyFont="1" applyBorder="1" applyAlignment="1">
      <alignment horizontal="left" vertical="center"/>
    </xf>
    <xf numFmtId="178" fontId="34" fillId="0" borderId="53" xfId="0" applyNumberFormat="1" applyFont="1" applyBorder="1" applyAlignment="1">
      <alignment horizontal="left" vertical="center"/>
    </xf>
    <xf numFmtId="178" fontId="34" fillId="0" borderId="62" xfId="0" applyNumberFormat="1" applyFont="1" applyBorder="1" applyAlignment="1">
      <alignment horizontal="left" vertical="center"/>
    </xf>
    <xf numFmtId="178" fontId="27" fillId="3" borderId="63" xfId="0" applyNumberFormat="1" applyFont="1" applyFill="1" applyBorder="1" applyAlignment="1" applyProtection="1">
      <alignment horizontal="left" vertical="center"/>
      <protection locked="0"/>
    </xf>
    <xf numFmtId="178" fontId="27" fillId="3" borderId="50" xfId="0" applyNumberFormat="1" applyFont="1" applyFill="1" applyBorder="1" applyAlignment="1" applyProtection="1">
      <alignment horizontal="left" vertical="center"/>
      <protection locked="0"/>
    </xf>
    <xf numFmtId="178" fontId="27" fillId="3" borderId="51" xfId="0" applyNumberFormat="1" applyFont="1" applyFill="1" applyBorder="1" applyAlignment="1" applyProtection="1">
      <alignment horizontal="left" vertical="center"/>
      <protection locked="0"/>
    </xf>
    <xf numFmtId="0" fontId="25" fillId="5" borderId="7" xfId="0" applyFont="1" applyFill="1" applyBorder="1" applyAlignment="1">
      <alignment horizontal="center" vertical="center" wrapText="1"/>
    </xf>
    <xf numFmtId="0" fontId="25" fillId="5" borderId="7" xfId="0" applyFont="1" applyFill="1" applyBorder="1" applyAlignment="1">
      <alignment horizontal="center" vertical="center"/>
    </xf>
    <xf numFmtId="178" fontId="34" fillId="0" borderId="64" xfId="0" applyNumberFormat="1" applyFont="1" applyBorder="1" applyAlignment="1">
      <alignment horizontal="left" vertical="center"/>
    </xf>
    <xf numFmtId="178" fontId="34" fillId="0" borderId="10" xfId="0" applyNumberFormat="1" applyFont="1" applyBorder="1" applyAlignment="1">
      <alignment horizontal="left" vertical="center"/>
    </xf>
    <xf numFmtId="178" fontId="34" fillId="0" borderId="11" xfId="0" applyNumberFormat="1" applyFont="1" applyBorder="1" applyAlignment="1">
      <alignment horizontal="left" vertical="center"/>
    </xf>
    <xf numFmtId="0" fontId="25" fillId="5" borderId="17" xfId="0"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5" fillId="5" borderId="41" xfId="0" applyFont="1" applyFill="1" applyBorder="1" applyAlignment="1">
      <alignment horizontal="center" vertical="center" wrapText="1"/>
    </xf>
    <xf numFmtId="178" fontId="34" fillId="0" borderId="40" xfId="0" applyNumberFormat="1" applyFont="1" applyBorder="1" applyAlignment="1">
      <alignment horizontal="center" vertical="center"/>
    </xf>
    <xf numFmtId="178" fontId="34" fillId="0" borderId="18" xfId="0" applyNumberFormat="1" applyFont="1" applyBorder="1" applyAlignment="1">
      <alignment horizontal="center" vertical="center"/>
    </xf>
    <xf numFmtId="0" fontId="25" fillId="5" borderId="33" xfId="0" applyFont="1" applyFill="1" applyBorder="1" applyAlignment="1">
      <alignment vertical="center"/>
    </xf>
    <xf numFmtId="0" fontId="25" fillId="5" borderId="30" xfId="0" applyFont="1" applyFill="1" applyBorder="1" applyAlignment="1">
      <alignment vertical="center"/>
    </xf>
    <xf numFmtId="0" fontId="25" fillId="5" borderId="71" xfId="0" applyFont="1" applyFill="1" applyBorder="1" applyAlignment="1">
      <alignment horizontal="center" vertical="center"/>
    </xf>
    <xf numFmtId="0" fontId="27" fillId="5" borderId="61" xfId="0" applyFont="1" applyFill="1" applyBorder="1" applyAlignment="1">
      <alignment horizontal="center" vertical="center"/>
    </xf>
    <xf numFmtId="0" fontId="27" fillId="5" borderId="72" xfId="0" applyFont="1" applyFill="1" applyBorder="1" applyAlignment="1">
      <alignment horizontal="center" vertical="center"/>
    </xf>
    <xf numFmtId="0" fontId="33" fillId="3" borderId="63" xfId="0" applyFont="1" applyFill="1" applyBorder="1" applyAlignment="1" applyProtection="1">
      <alignment horizontal="center" vertical="center"/>
      <protection locked="0"/>
    </xf>
    <xf numFmtId="0" fontId="33" fillId="3" borderId="81" xfId="0" applyFont="1" applyFill="1" applyBorder="1" applyAlignment="1" applyProtection="1">
      <alignment horizontal="center" vertical="center"/>
      <protection locked="0"/>
    </xf>
    <xf numFmtId="0" fontId="33" fillId="3" borderId="71" xfId="0" applyFont="1" applyFill="1" applyBorder="1" applyAlignment="1" applyProtection="1">
      <alignment horizontal="center" vertical="center"/>
      <protection locked="0"/>
    </xf>
    <xf numFmtId="0" fontId="33" fillId="3" borderId="74" xfId="0" applyFont="1" applyFill="1" applyBorder="1" applyAlignment="1" applyProtection="1">
      <alignment horizontal="center" vertical="center"/>
      <protection locked="0"/>
    </xf>
    <xf numFmtId="0" fontId="33" fillId="3" borderId="82" xfId="0" applyFont="1" applyFill="1" applyBorder="1" applyAlignment="1" applyProtection="1">
      <alignment horizontal="center" vertical="center"/>
      <protection locked="0"/>
    </xf>
    <xf numFmtId="0" fontId="33" fillId="3" borderId="87" xfId="0" applyFont="1" applyFill="1" applyBorder="1" applyAlignment="1" applyProtection="1">
      <alignment horizontal="center" vertical="center"/>
      <protection locked="0"/>
    </xf>
    <xf numFmtId="0" fontId="31" fillId="0" borderId="50" xfId="0" applyFont="1" applyBorder="1" applyAlignment="1">
      <alignment horizontal="center" vertical="center" wrapText="1"/>
    </xf>
    <xf numFmtId="0" fontId="27" fillId="0" borderId="79" xfId="0" applyFont="1" applyBorder="1" applyAlignment="1">
      <alignment vertical="center"/>
    </xf>
    <xf numFmtId="0" fontId="27" fillId="0" borderId="85" xfId="0" applyFont="1" applyBorder="1" applyAlignment="1">
      <alignment vertical="center"/>
    </xf>
    <xf numFmtId="0" fontId="31" fillId="0" borderId="61" xfId="0" applyFont="1" applyBorder="1" applyAlignment="1">
      <alignment horizontal="center" vertical="center"/>
    </xf>
    <xf numFmtId="0" fontId="27" fillId="0" borderId="93" xfId="0" applyFont="1" applyBorder="1" applyAlignment="1">
      <alignment vertical="center"/>
    </xf>
    <xf numFmtId="0" fontId="25" fillId="5" borderId="32" xfId="0" applyFont="1" applyFill="1" applyBorder="1" applyAlignment="1">
      <alignment vertical="center" textRotation="255"/>
    </xf>
    <xf numFmtId="0" fontId="25" fillId="5" borderId="73" xfId="0" applyFont="1" applyFill="1" applyBorder="1" applyAlignment="1">
      <alignment vertical="center" textRotation="255"/>
    </xf>
    <xf numFmtId="0" fontId="25" fillId="5" borderId="95" xfId="0" applyFont="1" applyFill="1" applyBorder="1" applyAlignment="1">
      <alignment vertical="center" textRotation="255"/>
    </xf>
    <xf numFmtId="0" fontId="25" fillId="5" borderId="67" xfId="0" applyFont="1" applyFill="1" applyBorder="1" applyAlignment="1">
      <alignment horizontal="center" vertical="center"/>
    </xf>
    <xf numFmtId="0" fontId="25" fillId="5" borderId="68" xfId="0" applyFont="1" applyFill="1" applyBorder="1" applyAlignment="1">
      <alignment horizontal="center" vertical="center"/>
    </xf>
    <xf numFmtId="0" fontId="25" fillId="5" borderId="69" xfId="0" applyFont="1" applyFill="1" applyBorder="1" applyAlignment="1">
      <alignment horizontal="center" vertical="center"/>
    </xf>
    <xf numFmtId="0" fontId="25" fillId="5" borderId="66" xfId="0" applyFont="1" applyFill="1" applyBorder="1" applyAlignment="1">
      <alignment horizontal="center" vertical="center"/>
    </xf>
    <xf numFmtId="0" fontId="27" fillId="5" borderId="70" xfId="0" applyFont="1" applyFill="1" applyBorder="1" applyAlignment="1">
      <alignment horizontal="center" vertical="center"/>
    </xf>
    <xf numFmtId="0" fontId="33" fillId="3" borderId="75" xfId="0" applyFont="1" applyFill="1" applyBorder="1" applyAlignment="1" applyProtection="1">
      <alignment horizontal="center" vertical="center"/>
      <protection locked="0"/>
    </xf>
    <xf numFmtId="0" fontId="33" fillId="3" borderId="83" xfId="0" applyFont="1" applyFill="1" applyBorder="1" applyAlignment="1" applyProtection="1">
      <alignment horizontal="center" vertical="center"/>
      <protection locked="0"/>
    </xf>
    <xf numFmtId="0" fontId="33" fillId="3" borderId="88" xfId="0" applyFont="1" applyFill="1" applyBorder="1" applyAlignment="1" applyProtection="1">
      <alignment horizontal="center" vertical="center"/>
      <protection locked="0"/>
    </xf>
    <xf numFmtId="0" fontId="29" fillId="3" borderId="76" xfId="0" applyFont="1" applyFill="1" applyBorder="1" applyAlignment="1" applyProtection="1">
      <alignment horizontal="center" vertical="center"/>
      <protection locked="0"/>
    </xf>
    <xf numFmtId="0" fontId="29" fillId="3" borderId="77" xfId="0" applyFont="1" applyFill="1" applyBorder="1" applyAlignment="1" applyProtection="1">
      <alignment horizontal="center" vertical="center"/>
      <protection locked="0"/>
    </xf>
    <xf numFmtId="0" fontId="29" fillId="3" borderId="78" xfId="0" applyFont="1" applyFill="1" applyBorder="1" applyAlignment="1" applyProtection="1">
      <alignment horizontal="center" vertical="center"/>
      <protection locked="0"/>
    </xf>
    <xf numFmtId="0" fontId="29" fillId="3" borderId="26" xfId="0" applyFont="1" applyFill="1" applyBorder="1" applyAlignment="1" applyProtection="1">
      <alignment horizontal="center" vertical="center"/>
      <protection locked="0"/>
    </xf>
    <xf numFmtId="0" fontId="29" fillId="3" borderId="84" xfId="0" applyFont="1" applyFill="1" applyBorder="1" applyAlignment="1" applyProtection="1">
      <alignment horizontal="center" vertical="center"/>
      <protection locked="0"/>
    </xf>
    <xf numFmtId="0" fontId="29" fillId="3" borderId="24" xfId="0" applyFont="1" applyFill="1" applyBorder="1" applyAlignment="1" applyProtection="1">
      <alignment horizontal="center" vertical="center"/>
      <protection locked="0"/>
    </xf>
    <xf numFmtId="0" fontId="29" fillId="3" borderId="89" xfId="0" applyFont="1" applyFill="1" applyBorder="1" applyAlignment="1" applyProtection="1">
      <alignment horizontal="center" vertical="center"/>
      <protection locked="0"/>
    </xf>
    <xf numFmtId="0" fontId="29" fillId="3" borderId="90" xfId="0" applyFont="1" applyFill="1" applyBorder="1" applyAlignment="1" applyProtection="1">
      <alignment horizontal="center" vertical="center"/>
      <protection locked="0"/>
    </xf>
    <xf numFmtId="0" fontId="29" fillId="3" borderId="91" xfId="0" applyFont="1" applyFill="1" applyBorder="1" applyAlignment="1" applyProtection="1">
      <alignment horizontal="center" vertical="center"/>
      <protection locked="0"/>
    </xf>
    <xf numFmtId="0" fontId="31" fillId="0" borderId="79" xfId="0" applyFont="1" applyBorder="1" applyAlignment="1">
      <alignment horizontal="center" vertical="center"/>
    </xf>
    <xf numFmtId="0" fontId="31" fillId="0" borderId="85" xfId="0" applyFont="1" applyBorder="1" applyAlignment="1">
      <alignment horizontal="center" vertical="center"/>
    </xf>
    <xf numFmtId="0" fontId="29" fillId="3" borderId="80" xfId="0" applyFont="1" applyFill="1" applyBorder="1" applyAlignment="1" applyProtection="1">
      <alignment horizontal="center" vertical="center"/>
      <protection locked="0"/>
    </xf>
    <xf numFmtId="0" fontId="29" fillId="3" borderId="86" xfId="0" applyFont="1" applyFill="1" applyBorder="1" applyAlignment="1" applyProtection="1">
      <alignment horizontal="center" vertical="center"/>
      <protection locked="0"/>
    </xf>
    <xf numFmtId="0" fontId="29" fillId="3" borderId="92" xfId="0" applyFont="1" applyFill="1" applyBorder="1" applyAlignment="1" applyProtection="1">
      <alignment horizontal="center" vertical="center"/>
      <protection locked="0"/>
    </xf>
    <xf numFmtId="0" fontId="33" fillId="0" borderId="75" xfId="0" applyFont="1" applyBorder="1" applyAlignment="1">
      <alignment horizontal="center" vertical="center"/>
    </xf>
    <xf numFmtId="0" fontId="33" fillId="0" borderId="83" xfId="0" applyFont="1" applyBorder="1" applyAlignment="1">
      <alignment horizontal="center" vertical="center"/>
    </xf>
    <xf numFmtId="0" fontId="33" fillId="0" borderId="88" xfId="0" applyFont="1" applyBorder="1" applyAlignment="1">
      <alignment horizontal="center" vertical="center"/>
    </xf>
    <xf numFmtId="0" fontId="31" fillId="5" borderId="66" xfId="0" applyFont="1" applyFill="1" applyBorder="1" applyAlignment="1">
      <alignment vertical="center"/>
    </xf>
    <xf numFmtId="0" fontId="31" fillId="5" borderId="94" xfId="0" applyFont="1" applyFill="1" applyBorder="1" applyAlignment="1">
      <alignment vertical="center"/>
    </xf>
    <xf numFmtId="0" fontId="25" fillId="5" borderId="98" xfId="0" applyFont="1" applyFill="1" applyBorder="1" applyAlignment="1">
      <alignment vertical="center" textRotation="255"/>
    </xf>
    <xf numFmtId="0" fontId="27" fillId="5" borderId="99" xfId="0" applyFont="1" applyFill="1" applyBorder="1" applyAlignment="1">
      <alignment vertical="center"/>
    </xf>
    <xf numFmtId="0" fontId="27" fillId="5" borderId="101" xfId="0" applyFont="1" applyFill="1" applyBorder="1" applyAlignment="1">
      <alignment vertical="center"/>
    </xf>
    <xf numFmtId="0" fontId="27" fillId="5" borderId="28" xfId="0" applyFont="1" applyFill="1" applyBorder="1" applyAlignment="1">
      <alignment vertical="center"/>
    </xf>
    <xf numFmtId="0" fontId="27" fillId="5" borderId="13" xfId="0" applyFont="1" applyFill="1" applyBorder="1" applyAlignment="1">
      <alignment vertical="center"/>
    </xf>
    <xf numFmtId="0" fontId="27" fillId="5" borderId="14" xfId="0" applyFont="1" applyFill="1" applyBorder="1" applyAlignment="1">
      <alignment vertical="center"/>
    </xf>
    <xf numFmtId="0" fontId="25" fillId="5" borderId="93" xfId="0" applyFont="1" applyFill="1" applyBorder="1" applyAlignment="1">
      <alignment horizontal="center" vertical="center"/>
    </xf>
    <xf numFmtId="0" fontId="25" fillId="5" borderId="100" xfId="0" applyFont="1" applyFill="1" applyBorder="1" applyAlignment="1">
      <alignment horizontal="center" vertical="center"/>
    </xf>
    <xf numFmtId="0" fontId="27" fillId="5" borderId="66" xfId="0" applyFont="1" applyFill="1" applyBorder="1" applyAlignment="1">
      <alignment horizontal="center" vertical="center"/>
    </xf>
    <xf numFmtId="0" fontId="27" fillId="5" borderId="94" xfId="0" applyFont="1" applyFill="1" applyBorder="1" applyAlignment="1">
      <alignment horizontal="center" vertical="center"/>
    </xf>
    <xf numFmtId="0" fontId="33" fillId="0" borderId="50" xfId="0" applyFont="1" applyBorder="1" applyAlignment="1">
      <alignment horizontal="center" vertical="center"/>
    </xf>
    <xf numFmtId="0" fontId="33" fillId="0" borderId="0" xfId="0" applyFont="1" applyAlignment="1">
      <alignment horizontal="center" vertical="center"/>
    </xf>
    <xf numFmtId="0" fontId="33" fillId="0" borderId="61" xfId="0" applyFont="1" applyBorder="1" applyAlignment="1">
      <alignment horizontal="center" vertical="center"/>
    </xf>
    <xf numFmtId="0" fontId="33" fillId="0" borderId="74" xfId="0" applyFont="1" applyBorder="1" applyAlignment="1">
      <alignment horizontal="center" vertical="center"/>
    </xf>
    <xf numFmtId="0" fontId="33" fillId="0" borderId="82" xfId="0" applyFont="1" applyBorder="1" applyAlignment="1">
      <alignment horizontal="center" vertical="center"/>
    </xf>
    <xf numFmtId="0" fontId="33" fillId="0" borderId="87" xfId="0" applyFont="1" applyBorder="1" applyAlignment="1">
      <alignment horizontal="center" vertical="center"/>
    </xf>
    <xf numFmtId="0" fontId="31" fillId="0" borderId="91" xfId="0" applyFont="1" applyBorder="1" applyAlignment="1">
      <alignment horizontal="left" vertical="center" wrapText="1"/>
    </xf>
    <xf numFmtId="0" fontId="31" fillId="0" borderId="53" xfId="0" applyFont="1" applyBorder="1" applyAlignment="1">
      <alignment horizontal="left" vertical="center" wrapText="1"/>
    </xf>
    <xf numFmtId="0" fontId="31" fillId="0" borderId="89" xfId="0" applyFont="1" applyBorder="1" applyAlignment="1">
      <alignment horizontal="left" vertical="center" wrapText="1"/>
    </xf>
    <xf numFmtId="0" fontId="31" fillId="0" borderId="82" xfId="0" applyFont="1" applyBorder="1" applyAlignment="1">
      <alignment horizontal="left" vertical="center" wrapText="1"/>
    </xf>
    <xf numFmtId="0" fontId="31" fillId="0" borderId="0" xfId="0" applyFont="1" applyAlignment="1">
      <alignment horizontal="left" vertical="center" wrapText="1"/>
    </xf>
    <xf numFmtId="0" fontId="31" fillId="0" borderId="103" xfId="0" applyFont="1" applyBorder="1" applyAlignment="1">
      <alignment horizontal="left" vertical="center" wrapText="1"/>
    </xf>
    <xf numFmtId="0" fontId="31" fillId="0" borderId="42" xfId="0" applyFont="1" applyBorder="1" applyAlignment="1">
      <alignment horizontal="left" vertical="center" wrapText="1"/>
    </xf>
    <xf numFmtId="0" fontId="31" fillId="0" borderId="43" xfId="0" applyFont="1" applyBorder="1" applyAlignment="1">
      <alignment horizontal="left" vertical="center" wrapText="1"/>
    </xf>
    <xf numFmtId="0" fontId="31" fillId="0" borderId="104" xfId="0" applyFont="1" applyBorder="1" applyAlignment="1">
      <alignment horizontal="left" vertical="center" wrapText="1"/>
    </xf>
    <xf numFmtId="0" fontId="28" fillId="0" borderId="53" xfId="0" applyFont="1" applyBorder="1" applyAlignment="1">
      <alignment horizontal="center" vertical="center" shrinkToFit="1"/>
    </xf>
    <xf numFmtId="0" fontId="25" fillId="0" borderId="18" xfId="0" applyFont="1" applyBorder="1" applyAlignment="1">
      <alignment horizontal="center" vertical="center"/>
    </xf>
    <xf numFmtId="0" fontId="0" fillId="0" borderId="18" xfId="0" applyBorder="1" applyAlignment="1">
      <alignment horizontal="center" vertical="center"/>
    </xf>
    <xf numFmtId="178" fontId="27" fillId="0" borderId="18" xfId="0" applyNumberFormat="1" applyFont="1" applyBorder="1" applyAlignment="1">
      <alignment horizontal="center" vertical="center"/>
    </xf>
    <xf numFmtId="0" fontId="27" fillId="0" borderId="18" xfId="0" applyFont="1" applyBorder="1" applyAlignment="1">
      <alignment horizontal="center" vertical="center"/>
    </xf>
    <xf numFmtId="0" fontId="31" fillId="0" borderId="43" xfId="0" applyFont="1" applyBorder="1" applyAlignment="1">
      <alignment vertical="center" wrapText="1"/>
    </xf>
    <xf numFmtId="0" fontId="0" fillId="0" borderId="43" xfId="0" applyBorder="1" applyAlignment="1">
      <alignment vertical="center"/>
    </xf>
    <xf numFmtId="0" fontId="36" fillId="0" borderId="25" xfId="0" applyFont="1" applyBorder="1" applyAlignment="1">
      <alignment vertical="center"/>
    </xf>
    <xf numFmtId="0" fontId="0" fillId="0" borderId="25" xfId="0" applyBorder="1" applyAlignment="1">
      <alignment vertical="center"/>
    </xf>
    <xf numFmtId="0" fontId="29" fillId="0" borderId="76" xfId="0" applyFont="1" applyBorder="1" applyAlignment="1">
      <alignment horizontal="center" vertical="center"/>
    </xf>
    <xf numFmtId="0" fontId="29" fillId="0" borderId="77" xfId="0" applyFont="1" applyBorder="1" applyAlignment="1">
      <alignment horizontal="center" vertical="center"/>
    </xf>
    <xf numFmtId="0" fontId="29" fillId="0" borderId="78" xfId="0" applyFont="1" applyBorder="1" applyAlignment="1">
      <alignment horizontal="center" vertical="center"/>
    </xf>
    <xf numFmtId="0" fontId="29" fillId="0" borderId="26" xfId="0" applyFont="1" applyBorder="1" applyAlignment="1">
      <alignment horizontal="center" vertical="center"/>
    </xf>
    <xf numFmtId="0" fontId="29" fillId="0" borderId="84" xfId="0" applyFont="1" applyBorder="1" applyAlignment="1">
      <alignment horizontal="center" vertical="center"/>
    </xf>
    <xf numFmtId="0" fontId="29" fillId="0" borderId="24" xfId="0" applyFont="1" applyBorder="1" applyAlignment="1">
      <alignment horizontal="center" vertical="center"/>
    </xf>
    <xf numFmtId="0" fontId="29" fillId="0" borderId="89" xfId="0" applyFont="1" applyBorder="1" applyAlignment="1">
      <alignment horizontal="center" vertical="center"/>
    </xf>
    <xf numFmtId="0" fontId="29" fillId="0" borderId="90" xfId="0" applyFont="1" applyBorder="1" applyAlignment="1">
      <alignment horizontal="center" vertical="center"/>
    </xf>
    <xf numFmtId="0" fontId="29" fillId="0" borderId="91" xfId="0" applyFont="1" applyBorder="1" applyAlignment="1">
      <alignment horizontal="center" vertical="center"/>
    </xf>
    <xf numFmtId="0" fontId="29" fillId="0" borderId="80" xfId="0" applyFont="1" applyBorder="1" applyAlignment="1">
      <alignment horizontal="center" vertical="center"/>
    </xf>
    <xf numFmtId="0" fontId="29" fillId="0" borderId="86" xfId="0" applyFont="1" applyBorder="1" applyAlignment="1">
      <alignment horizontal="center" vertical="center"/>
    </xf>
    <xf numFmtId="0" fontId="29" fillId="0" borderId="92" xfId="0" applyFont="1" applyBorder="1" applyAlignment="1">
      <alignment horizontal="center" vertical="center"/>
    </xf>
    <xf numFmtId="0" fontId="28" fillId="0" borderId="74" xfId="0" applyFont="1" applyBorder="1" applyAlignment="1">
      <alignment horizontal="center" vertical="center"/>
    </xf>
    <xf numFmtId="0" fontId="27" fillId="0" borderId="50" xfId="0" applyFont="1" applyBorder="1" applyAlignment="1">
      <alignment horizontal="center" vertical="center"/>
    </xf>
    <xf numFmtId="0" fontId="27" fillId="0" borderId="51" xfId="0" applyFont="1" applyBorder="1" applyAlignment="1">
      <alignment horizontal="center" vertical="center"/>
    </xf>
    <xf numFmtId="0" fontId="27" fillId="0" borderId="82" xfId="0" applyFont="1" applyBorder="1" applyAlignment="1">
      <alignment horizontal="center" vertical="center"/>
    </xf>
    <xf numFmtId="0" fontId="27" fillId="0" borderId="0" xfId="0" applyFont="1" applyAlignment="1">
      <alignment horizontal="center" vertical="center"/>
    </xf>
    <xf numFmtId="0" fontId="27" fillId="0" borderId="16" xfId="0" applyFont="1" applyBorder="1" applyAlignment="1">
      <alignment horizontal="center" vertical="center"/>
    </xf>
    <xf numFmtId="0" fontId="27" fillId="0" borderId="87" xfId="0" applyFont="1" applyBorder="1" applyAlignment="1">
      <alignment horizontal="center" vertical="center"/>
    </xf>
    <xf numFmtId="0" fontId="27" fillId="0" borderId="61" xfId="0" applyFont="1" applyBorder="1" applyAlignment="1">
      <alignment horizontal="center" vertical="center"/>
    </xf>
    <xf numFmtId="0" fontId="27" fillId="0" borderId="72" xfId="0" applyFont="1" applyBorder="1" applyAlignment="1">
      <alignment horizontal="center" vertical="center"/>
    </xf>
    <xf numFmtId="0" fontId="25" fillId="5" borderId="70" xfId="0" applyFont="1" applyFill="1" applyBorder="1" applyAlignment="1">
      <alignment horizontal="center" vertical="center"/>
    </xf>
    <xf numFmtId="0" fontId="31" fillId="5" borderId="61" xfId="0" applyFont="1" applyFill="1" applyBorder="1" applyAlignment="1">
      <alignment vertical="center"/>
    </xf>
    <xf numFmtId="0" fontId="31" fillId="5" borderId="72" xfId="0" applyFont="1" applyFill="1" applyBorder="1" applyAlignment="1">
      <alignment vertical="center"/>
    </xf>
  </cellXfs>
  <cellStyles count="3">
    <cellStyle name="ハイパーリンク" xfId="2" builtinId="8"/>
    <cellStyle name="桁区切り" xfId="1" builtinId="6"/>
    <cellStyle name="標準" xfId="0" builtinId="0"/>
  </cellStyles>
  <dxfs count="0"/>
  <tableStyles count="0" defaultTableStyle="TableStyleMedium2" defaultPivotStyle="PivotStyleLight16"/>
  <colors>
    <mruColors>
      <color rgb="FFFCE4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4784913</xdr:colOff>
      <xdr:row>0</xdr:row>
      <xdr:rowOff>126734</xdr:rowOff>
    </xdr:from>
    <xdr:to>
      <xdr:col>2</xdr:col>
      <xdr:colOff>5804648</xdr:colOff>
      <xdr:row>2</xdr:row>
      <xdr:rowOff>72972</xdr:rowOff>
    </xdr:to>
    <xdr:sp macro="" textlink="">
      <xdr:nvSpPr>
        <xdr:cNvPr id="2" name="テキスト ボックス 1">
          <a:extLst>
            <a:ext uri="{FF2B5EF4-FFF2-40B4-BE49-F238E27FC236}">
              <a16:creationId xmlns:a16="http://schemas.microsoft.com/office/drawing/2014/main" id="{E299BA9E-D2FD-4F20-AC11-E96F1310C88E}"/>
            </a:ext>
          </a:extLst>
        </xdr:cNvPr>
        <xdr:cNvSpPr txBox="1"/>
      </xdr:nvSpPr>
      <xdr:spPr>
        <a:xfrm>
          <a:off x="8079442" y="126734"/>
          <a:ext cx="1019735" cy="4168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600">
              <a:latin typeface="ＭＳ ゴシック" panose="020B0609070205080204" pitchFamily="49" charset="-128"/>
              <a:ea typeface="ＭＳ ゴシック" panose="020B0609070205080204" pitchFamily="49" charset="-128"/>
            </a:rPr>
            <a:t>様式集</a:t>
          </a:r>
        </a:p>
      </xdr:txBody>
    </xdr:sp>
    <xdr:clientData/>
  </xdr:twoCellAnchor>
  <xdr:twoCellAnchor>
    <xdr:from>
      <xdr:col>3</xdr:col>
      <xdr:colOff>248771</xdr:colOff>
      <xdr:row>5</xdr:row>
      <xdr:rowOff>59393</xdr:rowOff>
    </xdr:from>
    <xdr:to>
      <xdr:col>10</xdr:col>
      <xdr:colOff>537884</xdr:colOff>
      <xdr:row>11</xdr:row>
      <xdr:rowOff>582707</xdr:rowOff>
    </xdr:to>
    <xdr:sp macro="" textlink="">
      <xdr:nvSpPr>
        <xdr:cNvPr id="3" name="テキスト ボックス 2">
          <a:extLst>
            <a:ext uri="{FF2B5EF4-FFF2-40B4-BE49-F238E27FC236}">
              <a16:creationId xmlns:a16="http://schemas.microsoft.com/office/drawing/2014/main" id="{D7509A42-F38B-433C-A697-18DC61FF9D61}"/>
            </a:ext>
          </a:extLst>
        </xdr:cNvPr>
        <xdr:cNvSpPr txBox="1"/>
      </xdr:nvSpPr>
      <xdr:spPr>
        <a:xfrm>
          <a:off x="10076330" y="1213599"/>
          <a:ext cx="4782672" cy="2226608"/>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3200">
              <a:solidFill>
                <a:srgbClr val="FF0000"/>
              </a:solidFill>
            </a:rPr>
            <a:t>※</a:t>
          </a:r>
          <a:r>
            <a:rPr kumimoji="1" lang="ja-JP" altLang="en-US" sz="3200">
              <a:solidFill>
                <a:srgbClr val="FF0000"/>
              </a:solidFill>
            </a:rPr>
            <a:t>各様式は色付きのセルのみ入力して下さい</a:t>
          </a:r>
          <a:endParaRPr kumimoji="1" lang="en-US" altLang="ja-JP" sz="3200">
            <a:solidFill>
              <a:srgbClr val="FF0000"/>
            </a:solidFill>
          </a:endParaRPr>
        </a:p>
        <a:p>
          <a:r>
            <a:rPr kumimoji="1" lang="ja-JP" altLang="en-US" sz="1400">
              <a:solidFill>
                <a:srgbClr val="FF0000"/>
              </a:solidFill>
            </a:rPr>
            <a:t>　　はプルダウン、　　は直接入力してください</a:t>
          </a:r>
          <a:endParaRPr kumimoji="1" lang="en-US" altLang="ja-JP" sz="1400">
            <a:solidFill>
              <a:srgbClr val="FF0000"/>
            </a:solidFill>
          </a:endParaRPr>
        </a:p>
        <a:p>
          <a:r>
            <a:rPr kumimoji="1" lang="ja-JP" altLang="en-US" sz="1400">
              <a:solidFill>
                <a:srgbClr val="FF0000"/>
              </a:solidFill>
            </a:rPr>
            <a:t>それ以外の申請様式記載箇所は自動で入力されます</a:t>
          </a:r>
        </a:p>
      </xdr:txBody>
    </xdr:sp>
    <xdr:clientData/>
  </xdr:twoCellAnchor>
  <xdr:twoCellAnchor>
    <xdr:from>
      <xdr:col>5</xdr:col>
      <xdr:colOff>635010</xdr:colOff>
      <xdr:row>10</xdr:row>
      <xdr:rowOff>201703</xdr:rowOff>
    </xdr:from>
    <xdr:to>
      <xdr:col>6</xdr:col>
      <xdr:colOff>213818</xdr:colOff>
      <xdr:row>11</xdr:row>
      <xdr:rowOff>23305</xdr:rowOff>
    </xdr:to>
    <xdr:sp macro="" textlink="">
      <xdr:nvSpPr>
        <xdr:cNvPr id="5" name="正方形/長方形 4">
          <a:extLst>
            <a:ext uri="{FF2B5EF4-FFF2-40B4-BE49-F238E27FC236}">
              <a16:creationId xmlns:a16="http://schemas.microsoft.com/office/drawing/2014/main" id="{7728FBC9-DD57-41BB-81C8-F82820382DDC}"/>
            </a:ext>
          </a:extLst>
        </xdr:cNvPr>
        <xdr:cNvSpPr/>
      </xdr:nvSpPr>
      <xdr:spPr>
        <a:xfrm>
          <a:off x="11829686" y="2622174"/>
          <a:ext cx="262367" cy="258631"/>
        </a:xfrm>
        <a:prstGeom prst="rect">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390712</xdr:colOff>
      <xdr:row>10</xdr:row>
      <xdr:rowOff>208804</xdr:rowOff>
    </xdr:from>
    <xdr:to>
      <xdr:col>3</xdr:col>
      <xdr:colOff>649343</xdr:colOff>
      <xdr:row>11</xdr:row>
      <xdr:rowOff>30406</xdr:rowOff>
    </xdr:to>
    <xdr:sp macro="" textlink="">
      <xdr:nvSpPr>
        <xdr:cNvPr id="6" name="正方形/長方形 5">
          <a:extLst>
            <a:ext uri="{FF2B5EF4-FFF2-40B4-BE49-F238E27FC236}">
              <a16:creationId xmlns:a16="http://schemas.microsoft.com/office/drawing/2014/main" id="{4C099B32-F23D-4BDB-8795-08FF2E5ED3CB}"/>
            </a:ext>
          </a:extLst>
        </xdr:cNvPr>
        <xdr:cNvSpPr/>
      </xdr:nvSpPr>
      <xdr:spPr>
        <a:xfrm>
          <a:off x="10218271" y="2629275"/>
          <a:ext cx="258631" cy="258631"/>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41</xdr:col>
      <xdr:colOff>136072</xdr:colOff>
      <xdr:row>61</xdr:row>
      <xdr:rowOff>40823</xdr:rowOff>
    </xdr:from>
    <xdr:ext cx="8064644" cy="892552"/>
    <xdr:sp macro="" textlink="">
      <xdr:nvSpPr>
        <xdr:cNvPr id="2" name="テキスト ボックス 1">
          <a:extLst>
            <a:ext uri="{FF2B5EF4-FFF2-40B4-BE49-F238E27FC236}">
              <a16:creationId xmlns:a16="http://schemas.microsoft.com/office/drawing/2014/main" id="{9326A637-2D12-2CC8-7E56-4DB781879CBD}"/>
            </a:ext>
          </a:extLst>
        </xdr:cNvPr>
        <xdr:cNvSpPr txBox="1"/>
      </xdr:nvSpPr>
      <xdr:spPr>
        <a:xfrm>
          <a:off x="9443358" y="12414252"/>
          <a:ext cx="8064644" cy="89255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400" b="1">
              <a:solidFill>
                <a:srgbClr val="FF0000"/>
              </a:solidFill>
              <a:latin typeface="ＭＳ ゴシック" panose="020B0609070205080204" pitchFamily="49" charset="-128"/>
              <a:ea typeface="ＭＳ ゴシック" panose="020B0609070205080204" pitchFamily="49" charset="-128"/>
            </a:rPr>
            <a:t>← 誓約書のチェック欄全てにチェックがない場合には、</a:t>
          </a:r>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r>
            <a:rPr kumimoji="1" lang="ja-JP" altLang="en-US" sz="2400" b="1">
              <a:solidFill>
                <a:srgbClr val="FF0000"/>
              </a:solidFill>
              <a:latin typeface="ＭＳ ゴシック" panose="020B0609070205080204" pitchFamily="49" charset="-128"/>
              <a:ea typeface="ＭＳ ゴシック" panose="020B0609070205080204" pitchFamily="49" charset="-128"/>
            </a:rPr>
            <a:t>　補助金の交付はできません。</a:t>
          </a:r>
        </a:p>
      </xdr:txBody>
    </xdr:sp>
    <xdr:clientData/>
  </xdr:oneCellAnchor>
  <xdr:oneCellAnchor>
    <xdr:from>
      <xdr:col>41</xdr:col>
      <xdr:colOff>199571</xdr:colOff>
      <xdr:row>13</xdr:row>
      <xdr:rowOff>27224</xdr:rowOff>
    </xdr:from>
    <xdr:ext cx="10399155" cy="2000239"/>
    <xdr:sp macro="" textlink="">
      <xdr:nvSpPr>
        <xdr:cNvPr id="6" name="テキスト ボックス 5">
          <a:extLst>
            <a:ext uri="{FF2B5EF4-FFF2-40B4-BE49-F238E27FC236}">
              <a16:creationId xmlns:a16="http://schemas.microsoft.com/office/drawing/2014/main" id="{F2DD3E98-CF7B-4D12-9A27-C60F353D32AC}"/>
            </a:ext>
          </a:extLst>
        </xdr:cNvPr>
        <xdr:cNvSpPr txBox="1"/>
      </xdr:nvSpPr>
      <xdr:spPr>
        <a:xfrm>
          <a:off x="9602107" y="3279331"/>
          <a:ext cx="10399155" cy="200023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ja-JP" altLang="en-US" sz="2800" b="1">
              <a:solidFill>
                <a:srgbClr val="FF0000"/>
              </a:solidFill>
              <a:latin typeface="ＭＳ ゴシック" panose="020B0609070205080204" pitchFamily="49" charset="-128"/>
              <a:ea typeface="ＭＳ ゴシック" panose="020B0609070205080204" pitchFamily="49" charset="-128"/>
            </a:rPr>
            <a:t>見積出張又は応急修理を行った住宅の所在市町と同一の市町に所在する事業者は補助対象外です。ただし、下請け事業者の所在地が応急修理を行った住宅と異なる場合は、補助の対象となります。</a:t>
          </a:r>
        </a:p>
      </xdr:txBody>
    </xdr:sp>
    <xdr:clientData/>
  </xdr:oneCellAnchor>
  <xdr:oneCellAnchor>
    <xdr:from>
      <xdr:col>42</xdr:col>
      <xdr:colOff>19051</xdr:colOff>
      <xdr:row>4</xdr:row>
      <xdr:rowOff>127908</xdr:rowOff>
    </xdr:from>
    <xdr:ext cx="10325677" cy="559192"/>
    <xdr:sp macro="" textlink="">
      <xdr:nvSpPr>
        <xdr:cNvPr id="4" name="テキスト ボックス 3">
          <a:extLst>
            <a:ext uri="{FF2B5EF4-FFF2-40B4-BE49-F238E27FC236}">
              <a16:creationId xmlns:a16="http://schemas.microsoft.com/office/drawing/2014/main" id="{F93C1753-730C-4926-AAD6-8BA3F7A291C9}"/>
            </a:ext>
          </a:extLst>
        </xdr:cNvPr>
        <xdr:cNvSpPr txBox="1"/>
      </xdr:nvSpPr>
      <xdr:spPr>
        <a:xfrm>
          <a:off x="9671051" y="1053194"/>
          <a:ext cx="10325677" cy="559192"/>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2800" b="1">
              <a:solidFill>
                <a:srgbClr val="FF0000"/>
              </a:solidFill>
              <a:latin typeface="ＭＳ ゴシック" panose="020B0609070205080204" pitchFamily="49" charset="-128"/>
              <a:ea typeface="ＭＳ ゴシック" panose="020B0609070205080204" pitchFamily="49" charset="-128"/>
            </a:rPr>
            <a:t>災害救助法に基づく住宅の応急修理に関するものが対象です。</a:t>
          </a:r>
        </a:p>
      </xdr:txBody>
    </xdr:sp>
    <xdr:clientData/>
  </xdr:oneCellAnchor>
  <xdr:twoCellAnchor>
    <xdr:from>
      <xdr:col>41</xdr:col>
      <xdr:colOff>230908</xdr:colOff>
      <xdr:row>27</xdr:row>
      <xdr:rowOff>138545</xdr:rowOff>
    </xdr:from>
    <xdr:to>
      <xdr:col>86</xdr:col>
      <xdr:colOff>103909</xdr:colOff>
      <xdr:row>45</xdr:row>
      <xdr:rowOff>23091</xdr:rowOff>
    </xdr:to>
    <xdr:sp macro="" textlink="">
      <xdr:nvSpPr>
        <xdr:cNvPr id="3" name="テキスト ボックス 2">
          <a:extLst>
            <a:ext uri="{FF2B5EF4-FFF2-40B4-BE49-F238E27FC236}">
              <a16:creationId xmlns:a16="http://schemas.microsoft.com/office/drawing/2014/main" id="{EE1AE79C-01AE-41CB-8682-023B2093DD78}"/>
            </a:ext>
          </a:extLst>
        </xdr:cNvPr>
        <xdr:cNvSpPr txBox="1"/>
      </xdr:nvSpPr>
      <xdr:spPr>
        <a:xfrm>
          <a:off x="9548090" y="5842000"/>
          <a:ext cx="10298546" cy="34751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r>
            <a:rPr kumimoji="1" lang="ja-JP" altLang="ja-JP" sz="2800" b="1">
              <a:solidFill>
                <a:srgbClr val="FF0000"/>
              </a:solidFill>
              <a:effectLst/>
              <a:latin typeface="ＭＳ ゴシック" panose="020B0609070205080204" pitchFamily="49" charset="-128"/>
              <a:ea typeface="ＭＳ ゴシック" panose="020B0609070205080204" pitchFamily="49" charset="-128"/>
              <a:cs typeface="+mn-cs"/>
            </a:rPr>
            <a:t>申請内容の</a:t>
          </a:r>
          <a:r>
            <a:rPr kumimoji="1" lang="en-US" altLang="ja-JP" sz="2800" b="1"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2800" b="1">
              <a:solidFill>
                <a:srgbClr val="FF0000"/>
              </a:solidFill>
              <a:effectLst/>
              <a:latin typeface="ＭＳ ゴシック" panose="020B0609070205080204" pitchFamily="49" charset="-128"/>
              <a:ea typeface="ＭＳ ゴシック" panose="020B0609070205080204" pitchFamily="49" charset="-128"/>
              <a:cs typeface="+mn-cs"/>
            </a:rPr>
            <a:t>１）見積出張費（提示含む）</a:t>
          </a:r>
          <a:r>
            <a:rPr kumimoji="1" lang="en-US" altLang="ja-JP" sz="2800" b="1"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2800" b="1">
              <a:solidFill>
                <a:srgbClr val="FF0000"/>
              </a:solidFill>
              <a:effectLst/>
              <a:latin typeface="ＭＳ ゴシック" panose="020B0609070205080204" pitchFamily="49" charset="-128"/>
              <a:ea typeface="ＭＳ ゴシック" panose="020B0609070205080204" pitchFamily="49" charset="-128"/>
              <a:cs typeface="+mn-cs"/>
            </a:rPr>
            <a:t>２）工事出張費は、申請毎に完了した物件の計となります。</a:t>
          </a:r>
          <a:endParaRPr lang="ja-JP" altLang="ja-JP" sz="2800" b="1">
            <a:solidFill>
              <a:srgbClr val="FF0000"/>
            </a:solidFill>
            <a:effectLst/>
            <a:latin typeface="ＭＳ ゴシック" panose="020B0609070205080204" pitchFamily="49" charset="-128"/>
            <a:ea typeface="ＭＳ ゴシック" panose="020B0609070205080204" pitchFamily="49" charset="-128"/>
          </a:endParaRPr>
        </a:p>
        <a:p>
          <a:pPr rtl="0" eaLnBrk="1" latinLnBrk="0" hangingPunct="1"/>
          <a:r>
            <a:rPr kumimoji="1" lang="ja-JP" altLang="ja-JP" sz="2800" b="1">
              <a:solidFill>
                <a:srgbClr val="FF0000"/>
              </a:solidFill>
              <a:effectLst/>
              <a:latin typeface="ＭＳ ゴシック" panose="020B0609070205080204" pitchFamily="49" charset="-128"/>
              <a:ea typeface="ＭＳ ゴシック" panose="020B0609070205080204" pitchFamily="49" charset="-128"/>
              <a:cs typeface="+mn-cs"/>
            </a:rPr>
            <a:t>見積手続き完了後、応急修理完了後のタイミングで申請するようにしてください。</a:t>
          </a:r>
          <a:endParaRPr lang="ja-JP" altLang="ja-JP" sz="2800" b="1">
            <a:solidFill>
              <a:srgbClr val="FF0000"/>
            </a:solidFill>
            <a:effectLst/>
            <a:latin typeface="ＭＳ ゴシック" panose="020B0609070205080204" pitchFamily="49" charset="-128"/>
            <a:ea typeface="ＭＳ ゴシック" panose="020B0609070205080204" pitchFamily="49" charset="-128"/>
          </a:endParaRPr>
        </a:p>
        <a:p>
          <a:pPr rtl="0" eaLnBrk="1" latinLnBrk="0" hangingPunct="1"/>
          <a:r>
            <a:rPr kumimoji="1" lang="ja-JP" altLang="ja-JP" sz="2800" b="1">
              <a:solidFill>
                <a:srgbClr val="FF0000"/>
              </a:solidFill>
              <a:effectLst/>
              <a:latin typeface="ＭＳ ゴシック" panose="020B0609070205080204" pitchFamily="49" charset="-128"/>
              <a:ea typeface="ＭＳ ゴシック" panose="020B0609070205080204" pitchFamily="49" charset="-128"/>
              <a:cs typeface="+mn-cs"/>
            </a:rPr>
            <a:t>（各月</a:t>
          </a:r>
          <a:r>
            <a:rPr kumimoji="1" lang="en-US" altLang="ja-JP" sz="2800" b="1">
              <a:solidFill>
                <a:srgbClr val="FF0000"/>
              </a:solidFill>
              <a:effectLst/>
              <a:latin typeface="ＭＳ ゴシック" panose="020B0609070205080204" pitchFamily="49" charset="-128"/>
              <a:ea typeface="ＭＳ ゴシック" panose="020B0609070205080204" pitchFamily="49" charset="-128"/>
              <a:cs typeface="+mn-cs"/>
            </a:rPr>
            <a:t>10</a:t>
          </a:r>
          <a:r>
            <a:rPr kumimoji="1" lang="ja-JP" altLang="ja-JP" sz="2800" b="1">
              <a:solidFill>
                <a:srgbClr val="FF0000"/>
              </a:solidFill>
              <a:effectLst/>
              <a:latin typeface="ＭＳ ゴシック" panose="020B0609070205080204" pitchFamily="49" charset="-128"/>
              <a:ea typeface="ＭＳ ゴシック" panose="020B0609070205080204" pitchFamily="49" charset="-128"/>
              <a:cs typeface="+mn-cs"/>
            </a:rPr>
            <a:t>日、</a:t>
          </a:r>
          <a:r>
            <a:rPr kumimoji="1" lang="en-US" altLang="ja-JP" sz="2800" b="1">
              <a:solidFill>
                <a:srgbClr val="FF0000"/>
              </a:solidFill>
              <a:effectLst/>
              <a:latin typeface="ＭＳ ゴシック" panose="020B0609070205080204" pitchFamily="49" charset="-128"/>
              <a:ea typeface="ＭＳ ゴシック" panose="020B0609070205080204" pitchFamily="49" charset="-128"/>
              <a:cs typeface="+mn-cs"/>
            </a:rPr>
            <a:t>20</a:t>
          </a:r>
          <a:r>
            <a:rPr kumimoji="1" lang="ja-JP" altLang="ja-JP" sz="2800" b="1">
              <a:solidFill>
                <a:srgbClr val="FF0000"/>
              </a:solidFill>
              <a:effectLst/>
              <a:latin typeface="ＭＳ ゴシック" panose="020B0609070205080204" pitchFamily="49" charset="-128"/>
              <a:ea typeface="ＭＳ ゴシック" panose="020B0609070205080204" pitchFamily="49" charset="-128"/>
              <a:cs typeface="+mn-cs"/>
            </a:rPr>
            <a:t>日、月末程度にとりまとめの上、申請することが望ましいです。数が少ない場合は、月でとりまとめていただいても構いません）</a:t>
          </a:r>
          <a:endParaRPr lang="ja-JP" altLang="ja-JP" sz="2800" b="1">
            <a:solidFill>
              <a:srgbClr val="FF0000"/>
            </a:solidFill>
            <a:effectLst/>
            <a:latin typeface="ＭＳ ゴシック" panose="020B0609070205080204" pitchFamily="49" charset="-128"/>
            <a:ea typeface="ＭＳ ゴシック" panose="020B0609070205080204" pitchFamily="49" charset="-128"/>
          </a:endParaRPr>
        </a:p>
        <a:p>
          <a:endParaRPr kumimoji="1" lang="ja-JP" altLang="en-US" sz="1100"/>
        </a:p>
      </xdr:txBody>
    </xdr:sp>
    <xdr:clientData/>
  </xdr:twoCellAnchor>
  <xdr:oneCellAnchor>
    <xdr:from>
      <xdr:col>41</xdr:col>
      <xdr:colOff>208642</xdr:colOff>
      <xdr:row>8</xdr:row>
      <xdr:rowOff>270541</xdr:rowOff>
    </xdr:from>
    <xdr:ext cx="3919022" cy="425822"/>
    <xdr:sp macro="" textlink="">
      <xdr:nvSpPr>
        <xdr:cNvPr id="5" name="テキスト ボックス 4">
          <a:extLst>
            <a:ext uri="{FF2B5EF4-FFF2-40B4-BE49-F238E27FC236}">
              <a16:creationId xmlns:a16="http://schemas.microsoft.com/office/drawing/2014/main" id="{46FFF51A-1E03-4026-814D-7787B8249F50}"/>
            </a:ext>
          </a:extLst>
        </xdr:cNvPr>
        <xdr:cNvSpPr txBox="1"/>
      </xdr:nvSpPr>
      <xdr:spPr>
        <a:xfrm>
          <a:off x="9703760" y="2078423"/>
          <a:ext cx="3919022" cy="42582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b="1">
              <a:solidFill>
                <a:srgbClr val="FF0000"/>
              </a:solidFill>
              <a:latin typeface="ＭＳ ゴシック" panose="020B0609070205080204" pitchFamily="49" charset="-128"/>
              <a:ea typeface="ＭＳ ゴシック" panose="020B0609070205080204" pitchFamily="49" charset="-128"/>
            </a:rPr>
            <a:t>← 加入団体を選んでください。</a:t>
          </a:r>
          <a:endParaRPr kumimoji="1" lang="en-US" altLang="ja-JP" sz="2000" b="1">
            <a:solidFill>
              <a:srgbClr val="FF0000"/>
            </a:solidFill>
            <a:latin typeface="ＭＳ ゴシック" panose="020B0609070205080204" pitchFamily="49" charset="-128"/>
            <a:ea typeface="ＭＳ ゴシック" panose="020B0609070205080204" pitchFamily="49"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21</xdr:col>
      <xdr:colOff>346176</xdr:colOff>
      <xdr:row>0</xdr:row>
      <xdr:rowOff>264058</xdr:rowOff>
    </xdr:from>
    <xdr:ext cx="9570029" cy="6665379"/>
    <xdr:sp macro="" textlink="">
      <xdr:nvSpPr>
        <xdr:cNvPr id="3" name="テキスト ボックス 2">
          <a:extLst>
            <a:ext uri="{FF2B5EF4-FFF2-40B4-BE49-F238E27FC236}">
              <a16:creationId xmlns:a16="http://schemas.microsoft.com/office/drawing/2014/main" id="{0719590F-D3B6-4175-9731-0E71ED048193}"/>
            </a:ext>
          </a:extLst>
        </xdr:cNvPr>
        <xdr:cNvSpPr txBox="1"/>
      </xdr:nvSpPr>
      <xdr:spPr>
        <a:xfrm>
          <a:off x="23634801" y="264058"/>
          <a:ext cx="9570029" cy="666537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2400" b="1">
              <a:solidFill>
                <a:srgbClr val="FF0000"/>
              </a:solidFill>
              <a:latin typeface="ＭＳ ゴシック" panose="020B0609070205080204" pitchFamily="49" charset="-128"/>
              <a:ea typeface="ＭＳ ゴシック" panose="020B0609070205080204" pitchFamily="49" charset="-128"/>
            </a:rPr>
            <a:t>【</a:t>
          </a:r>
          <a:r>
            <a:rPr kumimoji="1" lang="ja-JP" altLang="en-US" sz="2400" b="1">
              <a:solidFill>
                <a:srgbClr val="FF0000"/>
              </a:solidFill>
              <a:latin typeface="ＭＳ ゴシック" panose="020B0609070205080204" pitchFamily="49" charset="-128"/>
              <a:ea typeface="ＭＳ ゴシック" panose="020B0609070205080204" pitchFamily="49" charset="-128"/>
            </a:rPr>
            <a:t>注意事項</a:t>
          </a:r>
          <a:r>
            <a:rPr kumimoji="1" lang="en-US" altLang="ja-JP" sz="2400" b="1">
              <a:solidFill>
                <a:srgbClr val="FF0000"/>
              </a:solidFill>
              <a:latin typeface="ＭＳ ゴシック" panose="020B0609070205080204" pitchFamily="49" charset="-128"/>
              <a:ea typeface="ＭＳ ゴシック" panose="020B0609070205080204" pitchFamily="49" charset="-128"/>
            </a:rPr>
            <a:t>】</a:t>
          </a:r>
        </a:p>
        <a:p>
          <a:pPr algn="l"/>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2400" b="1">
              <a:solidFill>
                <a:srgbClr val="FF0000"/>
              </a:solidFill>
              <a:latin typeface="ＭＳ ゴシック" panose="020B0609070205080204" pitchFamily="49" charset="-128"/>
              <a:ea typeface="ＭＳ ゴシック" panose="020B0609070205080204" pitchFamily="49" charset="-128"/>
            </a:rPr>
            <a:t>・見積依頼ごとに記載をお願いします。</a:t>
          </a:r>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2400" b="1">
              <a:solidFill>
                <a:srgbClr val="FF0000"/>
              </a:solidFill>
              <a:latin typeface="ＭＳ ゴシック" panose="020B0609070205080204" pitchFamily="49" charset="-128"/>
              <a:ea typeface="ＭＳ ゴシック" panose="020B0609070205080204" pitchFamily="49" charset="-128"/>
            </a:rPr>
            <a:t>・見積のための出張～提示の一連で申請をしてください。</a:t>
          </a:r>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2400" b="1">
              <a:solidFill>
                <a:srgbClr val="FF0000"/>
              </a:solidFill>
              <a:latin typeface="ＭＳ ゴシック" panose="020B0609070205080204" pitchFamily="49" charset="-128"/>
              <a:ea typeface="ＭＳ ゴシック" panose="020B0609070205080204" pitchFamily="49" charset="-128"/>
            </a:rPr>
            <a:t>・応急修理に関する見積が対象です。</a:t>
          </a:r>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2400" b="1">
              <a:solidFill>
                <a:srgbClr val="FF0000"/>
              </a:solidFill>
              <a:latin typeface="ＭＳ ゴシック" panose="020B0609070205080204" pitchFamily="49" charset="-128"/>
              <a:ea typeface="ＭＳ ゴシック" panose="020B0609070205080204" pitchFamily="49" charset="-128"/>
            </a:rPr>
            <a:t>・応急修理の見積に行き、住民と打ち合わせの上、建替え等となった場合は、見積書にその旨を記入してください。その後の新築、解体に関する打合せは、本制度の対象外です。</a:t>
          </a:r>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2400" b="1">
              <a:solidFill>
                <a:srgbClr val="FF0000"/>
              </a:solidFill>
              <a:latin typeface="ＭＳ ゴシック" panose="020B0609070205080204" pitchFamily="49" charset="-128"/>
              <a:ea typeface="ＭＳ ゴシック" panose="020B0609070205080204" pitchFamily="49" charset="-128"/>
            </a:rPr>
            <a:t>・</a:t>
          </a:r>
          <a:r>
            <a:rPr kumimoji="1" lang="en-US" altLang="ja-JP" sz="2400" b="1">
              <a:solidFill>
                <a:srgbClr val="FF0000"/>
              </a:solidFill>
              <a:latin typeface="ＭＳ ゴシック" panose="020B0609070205080204" pitchFamily="49" charset="-128"/>
              <a:ea typeface="ＭＳ ゴシック" panose="020B0609070205080204" pitchFamily="49" charset="-128"/>
            </a:rPr>
            <a:t>F</a:t>
          </a:r>
          <a:r>
            <a:rPr kumimoji="1" lang="ja-JP" altLang="en-US" sz="2400" b="1">
              <a:solidFill>
                <a:srgbClr val="FF0000"/>
              </a:solidFill>
              <a:latin typeface="ＭＳ ゴシック" panose="020B0609070205080204" pitchFamily="49" charset="-128"/>
              <a:ea typeface="ＭＳ ゴシック" panose="020B0609070205080204" pitchFamily="49" charset="-128"/>
            </a:rPr>
            <a:t>列は下請け業者に依頼した場合のみ記載してください。</a:t>
          </a:r>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2400" b="1">
              <a:solidFill>
                <a:srgbClr val="FF0000"/>
              </a:solidFill>
              <a:latin typeface="ＭＳ ゴシック" panose="020B0609070205080204" pitchFamily="49" charset="-128"/>
              <a:ea typeface="ＭＳ ゴシック" panose="020B0609070205080204" pitchFamily="49" charset="-128"/>
            </a:rPr>
            <a:t>　</a:t>
          </a:r>
          <a:r>
            <a:rPr kumimoji="1" lang="en-US" altLang="ja-JP" sz="2400" b="1">
              <a:solidFill>
                <a:srgbClr val="FF0000"/>
              </a:solidFill>
              <a:latin typeface="ＭＳ ゴシック" panose="020B0609070205080204" pitchFamily="49" charset="-128"/>
              <a:ea typeface="ＭＳ ゴシック" panose="020B0609070205080204" pitchFamily="49" charset="-128"/>
            </a:rPr>
            <a:t>※</a:t>
          </a:r>
          <a:r>
            <a:rPr kumimoji="1" lang="ja-JP" altLang="en-US" sz="2400" b="1">
              <a:solidFill>
                <a:srgbClr val="FF0000"/>
              </a:solidFill>
              <a:latin typeface="ＭＳ ゴシック" panose="020B0609070205080204" pitchFamily="49" charset="-128"/>
              <a:ea typeface="ＭＳ ゴシック" panose="020B0609070205080204" pitchFamily="49" charset="-128"/>
            </a:rPr>
            <a:t>提示による出張がない場合は、見積出張のみで申請できます。</a:t>
          </a:r>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2400" b="1">
              <a:solidFill>
                <a:srgbClr val="FF0000"/>
              </a:solidFill>
              <a:latin typeface="ＭＳ ゴシック" panose="020B0609070205080204" pitchFamily="49" charset="-128"/>
              <a:ea typeface="ＭＳ ゴシック" panose="020B0609070205080204" pitchFamily="49" charset="-128"/>
            </a:rPr>
            <a:t>　</a:t>
          </a:r>
          <a:r>
            <a:rPr kumimoji="1" lang="en-US" altLang="ja-JP" sz="2400" b="1">
              <a:solidFill>
                <a:srgbClr val="FF0000"/>
              </a:solidFill>
              <a:latin typeface="ＭＳ ゴシック" panose="020B0609070205080204" pitchFamily="49" charset="-128"/>
              <a:ea typeface="ＭＳ ゴシック" panose="020B0609070205080204" pitchFamily="49" charset="-128"/>
            </a:rPr>
            <a:t>※</a:t>
          </a:r>
          <a:r>
            <a:rPr kumimoji="1" lang="ja-JP" altLang="en-US" sz="2400" b="1">
              <a:solidFill>
                <a:srgbClr val="FF0000"/>
              </a:solidFill>
              <a:latin typeface="ＭＳ ゴシック" panose="020B0609070205080204" pitchFamily="49" charset="-128"/>
              <a:ea typeface="ＭＳ ゴシック" panose="020B0609070205080204" pitchFamily="49" charset="-128"/>
            </a:rPr>
            <a:t>提示のみでの申請はできません。</a:t>
          </a:r>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27</xdr:col>
      <xdr:colOff>438728</xdr:colOff>
      <xdr:row>1</xdr:row>
      <xdr:rowOff>30018</xdr:rowOff>
    </xdr:from>
    <xdr:ext cx="9038648" cy="4041919"/>
    <xdr:sp macro="" textlink="">
      <xdr:nvSpPr>
        <xdr:cNvPr id="5" name="テキスト ボックス 4">
          <a:extLst>
            <a:ext uri="{FF2B5EF4-FFF2-40B4-BE49-F238E27FC236}">
              <a16:creationId xmlns:a16="http://schemas.microsoft.com/office/drawing/2014/main" id="{45BEE957-EA9E-4360-B557-A2D1915A4144}"/>
            </a:ext>
          </a:extLst>
        </xdr:cNvPr>
        <xdr:cNvSpPr txBox="1"/>
      </xdr:nvSpPr>
      <xdr:spPr>
        <a:xfrm>
          <a:off x="25775228" y="363393"/>
          <a:ext cx="9038648" cy="404191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2400" b="1">
              <a:solidFill>
                <a:srgbClr val="FF0000"/>
              </a:solidFill>
              <a:latin typeface="ＭＳ ゴシック" panose="020B0609070205080204" pitchFamily="49" charset="-128"/>
              <a:ea typeface="ＭＳ ゴシック" panose="020B0609070205080204" pitchFamily="49" charset="-128"/>
            </a:rPr>
            <a:t>【</a:t>
          </a:r>
          <a:r>
            <a:rPr kumimoji="1" lang="ja-JP" altLang="en-US" sz="2400" b="1">
              <a:solidFill>
                <a:srgbClr val="FF0000"/>
              </a:solidFill>
              <a:latin typeface="ＭＳ ゴシック" panose="020B0609070205080204" pitchFamily="49" charset="-128"/>
              <a:ea typeface="ＭＳ ゴシック" panose="020B0609070205080204" pitchFamily="49" charset="-128"/>
            </a:rPr>
            <a:t>注意事項</a:t>
          </a:r>
          <a:r>
            <a:rPr kumimoji="1" lang="en-US" altLang="ja-JP" sz="2400" b="1">
              <a:solidFill>
                <a:srgbClr val="FF0000"/>
              </a:solidFill>
              <a:latin typeface="ＭＳ ゴシック" panose="020B0609070205080204" pitchFamily="49" charset="-128"/>
              <a:ea typeface="ＭＳ ゴシック" panose="020B0609070205080204" pitchFamily="49" charset="-128"/>
            </a:rPr>
            <a:t>】</a:t>
          </a:r>
        </a:p>
        <a:p>
          <a:pPr algn="l"/>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2400" b="1">
              <a:solidFill>
                <a:srgbClr val="FF0000"/>
              </a:solidFill>
              <a:latin typeface="ＭＳ ゴシック" panose="020B0609070205080204" pitchFamily="49" charset="-128"/>
              <a:ea typeface="ＭＳ ゴシック" panose="020B0609070205080204" pitchFamily="49" charset="-128"/>
            </a:rPr>
            <a:t>・応急修理に係る工事が対象です。</a:t>
          </a:r>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2400" b="1">
              <a:solidFill>
                <a:srgbClr val="FF0000"/>
              </a:solidFill>
              <a:latin typeface="ＭＳ ゴシック" panose="020B0609070205080204" pitchFamily="49" charset="-128"/>
              <a:ea typeface="ＭＳ ゴシック" panose="020B0609070205080204" pitchFamily="49" charset="-128"/>
            </a:rPr>
            <a:t>・工事ごとに記載をお願いします。</a:t>
          </a:r>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2400" b="1">
              <a:solidFill>
                <a:srgbClr val="FF0000"/>
              </a:solidFill>
              <a:latin typeface="ＭＳ ゴシック" panose="020B0609070205080204" pitchFamily="49" charset="-128"/>
              <a:ea typeface="ＭＳ ゴシック" panose="020B0609070205080204" pitchFamily="49" charset="-128"/>
            </a:rPr>
            <a:t>・下請けに工事を依頼していない場合、</a:t>
          </a:r>
          <a:r>
            <a:rPr kumimoji="1" lang="en-US" altLang="ja-JP" sz="2400" b="1">
              <a:solidFill>
                <a:srgbClr val="FF0000"/>
              </a:solidFill>
              <a:latin typeface="ＭＳ ゴシック" panose="020B0609070205080204" pitchFamily="49" charset="-128"/>
              <a:ea typeface="ＭＳ ゴシック" panose="020B0609070205080204" pitchFamily="49" charset="-128"/>
            </a:rPr>
            <a:t>F</a:t>
          </a:r>
          <a:r>
            <a:rPr kumimoji="1" lang="ja-JP" altLang="en-US" sz="2400" b="1">
              <a:solidFill>
                <a:srgbClr val="FF0000"/>
              </a:solidFill>
              <a:latin typeface="ＭＳ ゴシック" panose="020B0609070205080204" pitchFamily="49" charset="-128"/>
              <a:ea typeface="ＭＳ ゴシック" panose="020B0609070205080204" pitchFamily="49" charset="-128"/>
            </a:rPr>
            <a:t>列は記入不要です。</a:t>
          </a:r>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2400" b="1">
              <a:solidFill>
                <a:srgbClr val="FF0000"/>
              </a:solidFill>
              <a:latin typeface="ＭＳ ゴシック" panose="020B0609070205080204" pitchFamily="49" charset="-128"/>
              <a:ea typeface="ＭＳ ゴシック" panose="020B0609070205080204" pitchFamily="49" charset="-128"/>
            </a:rPr>
            <a:t>・</a:t>
          </a:r>
          <a:r>
            <a:rPr kumimoji="1" lang="en-US" altLang="ja-JP" sz="2400" b="1">
              <a:solidFill>
                <a:srgbClr val="FF0000"/>
              </a:solidFill>
              <a:latin typeface="ＭＳ ゴシック" panose="020B0609070205080204" pitchFamily="49" charset="-128"/>
              <a:ea typeface="ＭＳ ゴシック" panose="020B0609070205080204" pitchFamily="49" charset="-128"/>
            </a:rPr>
            <a:t>F</a:t>
          </a:r>
          <a:r>
            <a:rPr kumimoji="1" lang="ja-JP" altLang="en-US" sz="2400" b="1">
              <a:solidFill>
                <a:srgbClr val="FF0000"/>
              </a:solidFill>
              <a:latin typeface="ＭＳ ゴシック" panose="020B0609070205080204" pitchFamily="49" charset="-128"/>
              <a:ea typeface="ＭＳ ゴシック" panose="020B0609070205080204" pitchFamily="49" charset="-128"/>
            </a:rPr>
            <a:t>列は下請け業者に依頼した場合のみ記載してください。</a:t>
          </a:r>
        </a:p>
        <a:p>
          <a:pPr algn="l"/>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a:p>
          <a:pPr algn="l"/>
          <a:endParaRPr kumimoji="1" lang="en-US" altLang="ja-JP" sz="2400" b="1">
            <a:solidFill>
              <a:srgbClr val="FF0000"/>
            </a:solidFill>
            <a:latin typeface="ＭＳ ゴシック" panose="020B0609070205080204" pitchFamily="49" charset="-128"/>
            <a:ea typeface="ＭＳ ゴシック" panose="020B0609070205080204" pitchFamily="49" charset="-128"/>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35</xdr:col>
      <xdr:colOff>39774</xdr:colOff>
      <xdr:row>6</xdr:row>
      <xdr:rowOff>11549</xdr:rowOff>
    </xdr:from>
    <xdr:to>
      <xdr:col>35</xdr:col>
      <xdr:colOff>206771</xdr:colOff>
      <xdr:row>9</xdr:row>
      <xdr:rowOff>221447</xdr:rowOff>
    </xdr:to>
    <xdr:sp macro="" textlink="">
      <xdr:nvSpPr>
        <xdr:cNvPr id="2" name="右中かっこ 1">
          <a:extLst>
            <a:ext uri="{FF2B5EF4-FFF2-40B4-BE49-F238E27FC236}">
              <a16:creationId xmlns:a16="http://schemas.microsoft.com/office/drawing/2014/main" id="{55BC47E2-B5AD-4DDC-8EB3-37FE9A27D9A3}"/>
            </a:ext>
          </a:extLst>
        </xdr:cNvPr>
        <xdr:cNvSpPr/>
      </xdr:nvSpPr>
      <xdr:spPr>
        <a:xfrm>
          <a:off x="8993274" y="1389011"/>
          <a:ext cx="166997" cy="664167"/>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aikan-hojo@pref.ishikawa.lg.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BF9E5-63B3-4CBC-A6EA-578BA73EFD26}">
  <dimension ref="A3:D18"/>
  <sheetViews>
    <sheetView tabSelected="1" view="pageBreakPreview" zoomScale="85" zoomScaleNormal="85" zoomScaleSheetLayoutView="85" workbookViewId="0">
      <selection activeCell="C6" sqref="C6"/>
    </sheetView>
  </sheetViews>
  <sheetFormatPr defaultColWidth="9" defaultRowHeight="18.75" customHeight="1"/>
  <cols>
    <col min="1" max="1" width="2.875" style="155" customWidth="1"/>
    <col min="2" max="2" width="40.25" style="155" customWidth="1"/>
    <col min="3" max="3" width="85.75" style="155" customWidth="1"/>
    <col min="4" max="9" width="9" style="155"/>
    <col min="10" max="10" width="5.125" style="155" customWidth="1"/>
    <col min="11" max="16384" width="9" style="155"/>
  </cols>
  <sheetData>
    <row r="3" spans="1:4" ht="25.5">
      <c r="B3" s="162" t="s">
        <v>242</v>
      </c>
      <c r="D3" s="156"/>
    </row>
    <row r="4" spans="1:4" ht="15" customHeight="1">
      <c r="B4" s="162"/>
      <c r="D4" s="156"/>
    </row>
    <row r="5" spans="1:4" ht="13.5">
      <c r="D5" s="156"/>
    </row>
    <row r="6" spans="1:4" ht="21">
      <c r="B6" s="157" t="s">
        <v>186</v>
      </c>
      <c r="C6" s="264" t="s">
        <v>271</v>
      </c>
    </row>
    <row r="7" spans="1:4" ht="21">
      <c r="B7" s="157"/>
      <c r="C7" s="161" t="s">
        <v>190</v>
      </c>
    </row>
    <row r="8" spans="1:4" ht="14.25">
      <c r="B8" s="158"/>
    </row>
    <row r="9" spans="1:4" ht="21">
      <c r="B9" s="272" t="s">
        <v>189</v>
      </c>
      <c r="C9" s="272"/>
    </row>
    <row r="10" spans="1:4" ht="21.75" thickBot="1">
      <c r="B10" s="160"/>
      <c r="C10" s="160"/>
    </row>
    <row r="11" spans="1:4" ht="34.5" customHeight="1" thickBot="1">
      <c r="B11" s="163" t="s">
        <v>187</v>
      </c>
      <c r="C11" s="199" t="s">
        <v>188</v>
      </c>
    </row>
    <row r="12" spans="1:4" ht="88.5" customHeight="1">
      <c r="A12" s="159"/>
      <c r="B12" s="273" t="s">
        <v>192</v>
      </c>
      <c r="C12" s="265" t="s">
        <v>251</v>
      </c>
    </row>
    <row r="13" spans="1:4" ht="88.5" customHeight="1">
      <c r="A13" s="159"/>
      <c r="B13" s="274"/>
      <c r="C13" s="266" t="s">
        <v>279</v>
      </c>
    </row>
    <row r="14" spans="1:4" ht="88.5" customHeight="1">
      <c r="A14" s="159"/>
      <c r="B14" s="274"/>
      <c r="C14" s="267" t="s">
        <v>278</v>
      </c>
    </row>
    <row r="15" spans="1:4" ht="88.5" customHeight="1">
      <c r="A15" s="159"/>
      <c r="B15" s="274"/>
      <c r="C15" s="267" t="s">
        <v>281</v>
      </c>
    </row>
    <row r="16" spans="1:4" ht="88.5" customHeight="1">
      <c r="A16" s="159"/>
      <c r="B16" s="274"/>
      <c r="C16" s="268" t="s">
        <v>280</v>
      </c>
    </row>
    <row r="17" spans="1:3" ht="88.5" customHeight="1">
      <c r="A17" s="159"/>
      <c r="B17" s="274"/>
      <c r="C17" s="266" t="s">
        <v>252</v>
      </c>
    </row>
    <row r="18" spans="1:3" ht="88.5" customHeight="1" thickBot="1">
      <c r="A18" s="159"/>
      <c r="B18" s="275"/>
      <c r="C18" s="269" t="s">
        <v>201</v>
      </c>
    </row>
  </sheetData>
  <sheetProtection algorithmName="SHA-512" hashValue="gwClXNk95pB56APnV25N+KVglq+IHeLttGRK+fGDH2N2Ay4P+FtH6u193179MaukutqlA1abmb6iZItvZu3x5Q==" saltValue="v8SUJJiSnf8YvdB2T7ob3Q==" spinCount="100000" sheet="1" selectLockedCells="1"/>
  <mergeCells count="2">
    <mergeCell ref="B9:C9"/>
    <mergeCell ref="B12:B18"/>
  </mergeCells>
  <phoneticPr fontId="3"/>
  <hyperlinks>
    <hyperlink ref="C6" r:id="rId1" display="haikan-hojo@pref.ishikawa.lg.jp" xr:uid="{3D4CCDA9-FD63-45A6-A660-D187A010E0B5}"/>
    <hyperlink ref="C12" location="'（様式1）総括表'!A1" display="（様式1）総括表（石川県住宅の応急修理に関する掛かり増し経費補助金交付申請書兼実績報告書）" xr:uid="{F317BB90-0C3F-49A8-BB9A-B8D6667D9265}"/>
    <hyperlink ref="C13" location="'（様式1-1）出張一覧表（見積出張　一覧）'!A1" display="（様式1-1）◆出張一覧表 及び 補助算出シート　＜見積出張＞" xr:uid="{53AB8A24-0E31-4222-9AD1-CAE75FBB4AC1}"/>
    <hyperlink ref="C14" location="'（様式1-2）出張一覧表（見積出張　細目）'!A1" display="'（様式1-2）出張一覧表（見積出張　細目）'!A1" xr:uid="{B78EA026-08CB-4289-B273-1154F421995E}"/>
    <hyperlink ref="C15" location="'（様式1-3）出張一覧表（工事出張　一覧）'!A1" display="（様式1-3）◆出張一覧表 及び 補助算出シート　＜工事出張　一覧＞" xr:uid="{A0B469CB-A566-4C41-A06E-F84D0ED652A0}"/>
    <hyperlink ref="C16" location="'（様式1-4）出張一覧表（工事出張　工事別細目）'!A1" display="（様式1-4）◆出張一覧表 及び 補助算出シート　＜工事出張　工事別細目＞" xr:uid="{01244A90-54F6-422A-AB83-5AF9E6F9481B}"/>
    <hyperlink ref="C17" location="'（様式2）精算請求書'!A1" display="（様式2）精算請求書" xr:uid="{7CA9B534-2172-40AE-9794-08CF5312F548}"/>
    <hyperlink ref="C18" location="債権者登録!A1" display="債権者登録申出書" xr:uid="{185478E5-74C3-420A-9CD7-31E407BFA27E}"/>
  </hyperlinks>
  <printOptions horizontalCentered="1"/>
  <pageMargins left="0.62992125984251968" right="0.23622047244094491" top="0.35433070866141736" bottom="0.15748031496062992" header="0.31496062992125984" footer="0.31496062992125984"/>
  <pageSetup paperSize="9" scale="67"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A71"/>
  <sheetViews>
    <sheetView view="pageBreakPreview" zoomScale="55" zoomScaleNormal="100" zoomScaleSheetLayoutView="55" workbookViewId="0">
      <selection activeCell="Z10" sqref="Z10:AO10"/>
    </sheetView>
  </sheetViews>
  <sheetFormatPr defaultColWidth="3.25" defaultRowHeight="18.75"/>
  <cols>
    <col min="1" max="1" width="3.5" style="1" customWidth="1"/>
    <col min="2" max="2" width="3.375" style="1" customWidth="1"/>
    <col min="3" max="4" width="2.75" style="1" customWidth="1"/>
    <col min="5" max="5" width="3.5" style="1" customWidth="1"/>
    <col min="6" max="15" width="2.75" style="1" customWidth="1"/>
    <col min="16" max="16" width="4" style="1" customWidth="1"/>
    <col min="17" max="27" width="3.5" style="1" customWidth="1"/>
    <col min="28" max="41" width="2.75" style="1" customWidth="1"/>
    <col min="42" max="59" width="3.25" style="3"/>
    <col min="60" max="60" width="0" style="3" hidden="1" customWidth="1"/>
    <col min="61" max="61" width="10.25" style="6" hidden="1" customWidth="1"/>
    <col min="62" max="62" width="3.25" style="3" customWidth="1"/>
    <col min="63" max="131" width="3.25" style="3"/>
    <col min="132" max="16384" width="3.25" style="1"/>
  </cols>
  <sheetData>
    <row r="1" spans="1:131" ht="21.75" customHeight="1">
      <c r="A1" s="6" t="s">
        <v>108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row>
    <row r="2" spans="1:131" ht="9" customHeight="1">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row>
    <row r="3" spans="1:131" s="2" customFormat="1" ht="27" customHeight="1">
      <c r="A3" s="327" t="s">
        <v>272</v>
      </c>
      <c r="B3" s="328"/>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44"/>
      <c r="AQ3" s="7"/>
      <c r="AR3" s="7"/>
      <c r="AS3" s="7"/>
      <c r="AT3" s="7"/>
      <c r="AU3" s="7"/>
      <c r="AV3" s="7"/>
      <c r="AW3" s="7"/>
      <c r="AX3" s="7"/>
      <c r="AY3" s="7"/>
      <c r="AZ3" s="7"/>
      <c r="BA3" s="7"/>
      <c r="BB3" s="7"/>
      <c r="BC3" s="7"/>
      <c r="BD3" s="7"/>
      <c r="BE3" s="7"/>
      <c r="BF3" s="7"/>
      <c r="BG3" s="7"/>
      <c r="BH3" s="7"/>
      <c r="BI3" s="5"/>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row>
    <row r="4" spans="1:131" ht="15" customHeight="1">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row>
    <row r="5" spans="1:131">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21" t="s">
        <v>0</v>
      </c>
      <c r="AG5" s="312"/>
      <c r="AH5" s="312"/>
      <c r="AI5" s="5" t="s">
        <v>1</v>
      </c>
      <c r="AJ5" s="312"/>
      <c r="AK5" s="312"/>
      <c r="AL5" s="5" t="s">
        <v>2</v>
      </c>
      <c r="AM5" s="312"/>
      <c r="AN5" s="312"/>
      <c r="AO5" s="5" t="s">
        <v>3</v>
      </c>
      <c r="AP5" s="8"/>
    </row>
    <row r="6" spans="1:131" ht="8.25" customHeight="1">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row>
    <row r="7" spans="1:131" ht="27" customHeight="1">
      <c r="A7" s="319" t="s">
        <v>289</v>
      </c>
      <c r="B7" s="319"/>
      <c r="C7" s="319"/>
      <c r="D7" s="319"/>
      <c r="E7" s="319"/>
      <c r="F7" s="319"/>
      <c r="G7" s="319"/>
      <c r="H7" s="319"/>
      <c r="I7" s="319"/>
      <c r="J7" s="319"/>
      <c r="K7" s="320"/>
      <c r="L7" s="320"/>
      <c r="M7" s="320"/>
      <c r="N7" s="320"/>
      <c r="O7" s="320"/>
      <c r="P7" s="320"/>
      <c r="Q7" s="320"/>
      <c r="R7" s="9"/>
      <c r="S7" s="6"/>
      <c r="T7" s="6"/>
      <c r="U7" s="6"/>
      <c r="V7" s="6"/>
      <c r="W7" s="6"/>
      <c r="X7" s="6"/>
      <c r="Y7" s="6"/>
      <c r="Z7" s="6"/>
      <c r="AA7" s="6"/>
      <c r="AB7" s="6"/>
      <c r="AC7" s="6"/>
      <c r="AD7" s="6"/>
      <c r="AE7" s="6"/>
      <c r="AF7" s="6"/>
      <c r="AG7" s="6"/>
      <c r="AH7" s="6"/>
      <c r="AI7" s="6"/>
      <c r="AJ7" s="6"/>
      <c r="AK7" s="6"/>
      <c r="AL7" s="6"/>
      <c r="AM7" s="6"/>
      <c r="AN7" s="6"/>
      <c r="AO7" s="6"/>
      <c r="AP7" s="6"/>
    </row>
    <row r="8" spans="1:131" ht="15.75" customHeight="1">
      <c r="A8" s="23"/>
      <c r="B8" s="23"/>
      <c r="C8" s="23"/>
      <c r="D8" s="23"/>
      <c r="E8" s="23"/>
      <c r="F8" s="23"/>
      <c r="G8" s="23"/>
      <c r="H8" s="23"/>
      <c r="I8" s="23"/>
      <c r="J8" s="23"/>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row>
    <row r="9" spans="1:131" s="9" customFormat="1" ht="23.25" customHeight="1">
      <c r="A9" s="6"/>
      <c r="B9" s="6" t="s">
        <v>97</v>
      </c>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30"/>
      <c r="AR9" s="30"/>
      <c r="AS9" s="30"/>
      <c r="AT9" s="30"/>
      <c r="AU9" s="30"/>
      <c r="AV9" s="30"/>
      <c r="AW9" s="30"/>
      <c r="AX9" s="30"/>
      <c r="AY9" s="30"/>
      <c r="AZ9" s="30"/>
      <c r="BA9" s="30"/>
      <c r="BB9" s="30"/>
      <c r="BC9" s="30"/>
      <c r="BD9" s="30"/>
      <c r="BE9" s="30"/>
      <c r="BF9" s="30"/>
      <c r="BG9" s="30"/>
      <c r="BH9" s="30"/>
      <c r="BI9" s="6"/>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c r="DN9" s="30"/>
      <c r="DO9" s="30"/>
      <c r="DP9" s="30"/>
      <c r="DQ9" s="30"/>
      <c r="DR9" s="30"/>
      <c r="DS9" s="30"/>
      <c r="DT9" s="30"/>
      <c r="DU9" s="30"/>
      <c r="DV9" s="30"/>
      <c r="DW9" s="30"/>
      <c r="DX9" s="30"/>
      <c r="DY9" s="30"/>
      <c r="DZ9" s="30"/>
      <c r="EA9" s="30"/>
    </row>
    <row r="10" spans="1:131" ht="24.95" customHeight="1">
      <c r="A10" s="9"/>
      <c r="B10" s="9"/>
      <c r="C10" s="9"/>
      <c r="D10" s="9"/>
      <c r="E10" s="9"/>
      <c r="F10" s="9"/>
      <c r="G10" s="9"/>
      <c r="H10" s="9"/>
      <c r="I10" s="9"/>
      <c r="J10" s="9"/>
      <c r="K10" s="9"/>
      <c r="L10" s="9"/>
      <c r="M10" s="9"/>
      <c r="N10" s="9"/>
      <c r="O10" s="9"/>
      <c r="P10" s="9"/>
      <c r="Q10" s="9"/>
      <c r="R10" s="9"/>
      <c r="S10" s="9"/>
      <c r="T10" s="9"/>
      <c r="U10" s="9"/>
      <c r="V10" s="9"/>
      <c r="W10" s="261" t="s">
        <v>287</v>
      </c>
      <c r="X10" s="258"/>
      <c r="Y10" s="259"/>
      <c r="Z10" s="323"/>
      <c r="AA10" s="324"/>
      <c r="AB10" s="324"/>
      <c r="AC10" s="324"/>
      <c r="AD10" s="324"/>
      <c r="AE10" s="324"/>
      <c r="AF10" s="324"/>
      <c r="AG10" s="324"/>
      <c r="AH10" s="324"/>
      <c r="AI10" s="324"/>
      <c r="AJ10" s="324"/>
      <c r="AK10" s="324"/>
      <c r="AL10" s="324"/>
      <c r="AM10" s="324"/>
      <c r="AN10" s="324"/>
      <c r="AO10" s="325"/>
      <c r="AP10" s="30"/>
    </row>
    <row r="11" spans="1:131" ht="22.5" customHeight="1">
      <c r="A11" s="329" t="s">
        <v>4</v>
      </c>
      <c r="B11" s="13" t="s">
        <v>5</v>
      </c>
      <c r="C11" s="14"/>
      <c r="D11" s="14"/>
      <c r="E11" s="15"/>
      <c r="F11" s="15"/>
      <c r="G11" s="15"/>
      <c r="H11" s="15"/>
      <c r="I11" s="15"/>
      <c r="J11" s="15"/>
      <c r="K11" s="16"/>
      <c r="L11" s="313"/>
      <c r="M11" s="314"/>
      <c r="N11" s="314"/>
      <c r="O11" s="314"/>
      <c r="P11" s="314"/>
      <c r="Q11" s="314"/>
      <c r="R11" s="314"/>
      <c r="S11" s="314"/>
      <c r="T11" s="314"/>
      <c r="U11" s="314"/>
      <c r="V11" s="314"/>
      <c r="W11" s="314"/>
      <c r="X11" s="314"/>
      <c r="Y11" s="314"/>
      <c r="Z11" s="314"/>
      <c r="AA11" s="314"/>
      <c r="AB11" s="314"/>
      <c r="AC11" s="314"/>
      <c r="AD11" s="314"/>
      <c r="AE11" s="314"/>
      <c r="AF11" s="314"/>
      <c r="AG11" s="314"/>
      <c r="AH11" s="314"/>
      <c r="AI11" s="314"/>
      <c r="AJ11" s="314"/>
      <c r="AK11" s="314"/>
      <c r="AL11" s="314"/>
      <c r="AM11" s="314"/>
      <c r="AN11" s="314"/>
      <c r="AO11" s="315"/>
      <c r="AP11" s="6"/>
    </row>
    <row r="12" spans="1:131" ht="31.5" customHeight="1">
      <c r="A12" s="330"/>
      <c r="B12" s="27" t="s">
        <v>6</v>
      </c>
      <c r="C12" s="17"/>
      <c r="D12" s="17"/>
      <c r="E12" s="28"/>
      <c r="F12" s="28"/>
      <c r="G12" s="28"/>
      <c r="H12" s="28"/>
      <c r="I12" s="28"/>
      <c r="J12" s="28"/>
      <c r="K12" s="29"/>
      <c r="L12" s="316"/>
      <c r="M12" s="317"/>
      <c r="N12" s="317"/>
      <c r="O12" s="317"/>
      <c r="P12" s="317"/>
      <c r="Q12" s="317"/>
      <c r="R12" s="317"/>
      <c r="S12" s="317"/>
      <c r="T12" s="317"/>
      <c r="U12" s="317"/>
      <c r="V12" s="317"/>
      <c r="W12" s="317"/>
      <c r="X12" s="317"/>
      <c r="Y12" s="317"/>
      <c r="Z12" s="317"/>
      <c r="AA12" s="317"/>
      <c r="AB12" s="317"/>
      <c r="AC12" s="317"/>
      <c r="AD12" s="317"/>
      <c r="AE12" s="317"/>
      <c r="AF12" s="317"/>
      <c r="AG12" s="317"/>
      <c r="AH12" s="317"/>
      <c r="AI12" s="317"/>
      <c r="AJ12" s="317"/>
      <c r="AK12" s="317"/>
      <c r="AL12" s="317"/>
      <c r="AM12" s="317"/>
      <c r="AN12" s="317"/>
      <c r="AO12" s="318"/>
      <c r="AP12" s="6"/>
    </row>
    <row r="13" spans="1:131" ht="17.25" customHeight="1">
      <c r="A13" s="330"/>
      <c r="B13" s="332" t="s">
        <v>7</v>
      </c>
      <c r="C13" s="333"/>
      <c r="D13" s="333"/>
      <c r="E13" s="333"/>
      <c r="F13" s="333"/>
      <c r="G13" s="333"/>
      <c r="H13" s="333"/>
      <c r="I13" s="333"/>
      <c r="J13" s="333"/>
      <c r="K13" s="334"/>
      <c r="L13" s="25" t="s">
        <v>8</v>
      </c>
      <c r="M13" s="25"/>
      <c r="N13" s="25"/>
      <c r="O13" s="25"/>
      <c r="P13" s="25"/>
      <c r="Q13" s="321"/>
      <c r="R13" s="321"/>
      <c r="S13" s="321"/>
      <c r="T13" s="25" t="s">
        <v>9</v>
      </c>
      <c r="U13" s="321"/>
      <c r="V13" s="322"/>
      <c r="W13" s="322"/>
      <c r="X13" s="322"/>
      <c r="Y13" s="25" t="s">
        <v>10</v>
      </c>
      <c r="Z13" s="25"/>
      <c r="AA13" s="25"/>
      <c r="AB13" s="25"/>
      <c r="AC13" s="25"/>
      <c r="AD13" s="25"/>
      <c r="AE13" s="25"/>
      <c r="AF13" s="25"/>
      <c r="AG13" s="25"/>
      <c r="AH13" s="25"/>
      <c r="AI13" s="25"/>
      <c r="AJ13" s="25"/>
      <c r="AK13" s="25"/>
      <c r="AL13" s="25"/>
      <c r="AM13" s="25"/>
      <c r="AN13" s="25"/>
      <c r="AO13" s="26"/>
      <c r="AP13" s="6"/>
    </row>
    <row r="14" spans="1:131" ht="20.25" customHeight="1">
      <c r="A14" s="330"/>
      <c r="B14" s="335"/>
      <c r="C14" s="336"/>
      <c r="D14" s="336"/>
      <c r="E14" s="336"/>
      <c r="F14" s="336"/>
      <c r="G14" s="336"/>
      <c r="H14" s="336"/>
      <c r="I14" s="336"/>
      <c r="J14" s="336"/>
      <c r="K14" s="337"/>
      <c r="L14" s="288" t="s">
        <v>120</v>
      </c>
      <c r="M14" s="289"/>
      <c r="N14" s="289"/>
      <c r="O14" s="289"/>
      <c r="P14" s="290"/>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2"/>
      <c r="AP14" s="6"/>
    </row>
    <row r="15" spans="1:131" ht="20.25" hidden="1" customHeight="1">
      <c r="A15" s="330"/>
      <c r="B15" s="338"/>
      <c r="C15" s="339"/>
      <c r="D15" s="339"/>
      <c r="E15" s="339"/>
      <c r="F15" s="339"/>
      <c r="G15" s="339"/>
      <c r="H15" s="339"/>
      <c r="I15" s="339"/>
      <c r="J15" s="339"/>
      <c r="K15" s="340"/>
      <c r="L15" s="344"/>
      <c r="M15" s="345"/>
      <c r="N15" s="345"/>
      <c r="O15" s="345"/>
      <c r="P15" s="345"/>
      <c r="Q15" s="345"/>
      <c r="R15" s="345"/>
      <c r="S15" s="345"/>
      <c r="T15" s="345"/>
      <c r="U15" s="345"/>
      <c r="V15" s="345"/>
      <c r="W15" s="345"/>
      <c r="X15" s="345"/>
      <c r="Y15" s="345"/>
      <c r="Z15" s="345"/>
      <c r="AA15" s="345"/>
      <c r="AB15" s="345"/>
      <c r="AC15" s="345"/>
      <c r="AD15" s="345"/>
      <c r="AE15" s="345"/>
      <c r="AF15" s="345"/>
      <c r="AG15" s="345"/>
      <c r="AH15" s="345"/>
      <c r="AI15" s="345"/>
      <c r="AJ15" s="345"/>
      <c r="AK15" s="345"/>
      <c r="AL15" s="345"/>
      <c r="AM15" s="345"/>
      <c r="AN15" s="345"/>
      <c r="AO15" s="346"/>
      <c r="AP15" s="6"/>
    </row>
    <row r="16" spans="1:131" ht="21.75" customHeight="1">
      <c r="A16" s="330"/>
      <c r="B16" s="18" t="s">
        <v>11</v>
      </c>
      <c r="C16" s="19"/>
      <c r="D16" s="19"/>
      <c r="E16" s="20"/>
      <c r="F16" s="20"/>
      <c r="G16" s="20"/>
      <c r="H16" s="20"/>
      <c r="I16" s="20"/>
      <c r="J16" s="20"/>
      <c r="K16" s="20"/>
      <c r="L16" s="18" t="s">
        <v>12</v>
      </c>
      <c r="M16" s="20"/>
      <c r="N16" s="20"/>
      <c r="O16" s="20"/>
      <c r="P16" s="20"/>
      <c r="Q16" s="293"/>
      <c r="R16" s="294"/>
      <c r="S16" s="295"/>
      <c r="T16" s="263" t="s">
        <v>180</v>
      </c>
      <c r="U16" s="305"/>
      <c r="V16" s="306"/>
      <c r="W16" s="306"/>
      <c r="X16" s="263" t="s">
        <v>180</v>
      </c>
      <c r="Y16" s="294"/>
      <c r="Z16" s="295"/>
      <c r="AA16" s="304"/>
      <c r="AB16" s="301" t="s">
        <v>13</v>
      </c>
      <c r="AC16" s="302"/>
      <c r="AD16" s="302"/>
      <c r="AE16" s="303"/>
      <c r="AF16" s="307"/>
      <c r="AG16" s="308"/>
      <c r="AH16" s="308"/>
      <c r="AI16" s="308"/>
      <c r="AJ16" s="308"/>
      <c r="AK16" s="308"/>
      <c r="AL16" s="308"/>
      <c r="AM16" s="308"/>
      <c r="AN16" s="308"/>
      <c r="AO16" s="309"/>
      <c r="AP16" s="6"/>
    </row>
    <row r="17" spans="1:62" ht="21.75" customHeight="1">
      <c r="A17" s="330"/>
      <c r="B17" s="341" t="s">
        <v>14</v>
      </c>
      <c r="C17" s="342"/>
      <c r="D17" s="342"/>
      <c r="E17" s="342"/>
      <c r="F17" s="342"/>
      <c r="G17" s="342"/>
      <c r="H17" s="342"/>
      <c r="I17" s="342"/>
      <c r="J17" s="342"/>
      <c r="K17" s="342"/>
      <c r="L17" s="342"/>
      <c r="M17" s="343"/>
      <c r="N17" s="18" t="s">
        <v>270</v>
      </c>
      <c r="O17" s="20"/>
      <c r="P17" s="20"/>
      <c r="Q17" s="347"/>
      <c r="R17" s="348"/>
      <c r="S17" s="348"/>
      <c r="T17" s="348"/>
      <c r="U17" s="348"/>
      <c r="V17" s="348"/>
      <c r="W17" s="348"/>
      <c r="X17" s="348"/>
      <c r="Y17" s="348"/>
      <c r="Z17" s="348"/>
      <c r="AA17" s="349"/>
      <c r="AB17" s="18" t="s">
        <v>269</v>
      </c>
      <c r="AC17" s="20"/>
      <c r="AD17" s="20"/>
      <c r="AE17" s="136"/>
      <c r="AF17" s="298"/>
      <c r="AG17" s="299"/>
      <c r="AH17" s="299"/>
      <c r="AI17" s="299"/>
      <c r="AJ17" s="299"/>
      <c r="AK17" s="299"/>
      <c r="AL17" s="299"/>
      <c r="AM17" s="299"/>
      <c r="AN17" s="299"/>
      <c r="AO17" s="300"/>
      <c r="AP17" s="6"/>
    </row>
    <row r="18" spans="1:62" ht="21.75" customHeight="1">
      <c r="A18" s="330"/>
      <c r="B18" s="350" t="s">
        <v>16</v>
      </c>
      <c r="C18" s="351"/>
      <c r="D18" s="352"/>
      <c r="E18" s="356" t="s">
        <v>17</v>
      </c>
      <c r="F18" s="357"/>
      <c r="G18" s="357"/>
      <c r="H18" s="357"/>
      <c r="I18" s="357"/>
      <c r="J18" s="357"/>
      <c r="K18" s="357"/>
      <c r="L18" s="357"/>
      <c r="M18" s="358"/>
      <c r="N18" s="18" t="s">
        <v>15</v>
      </c>
      <c r="O18" s="20"/>
      <c r="P18" s="20"/>
      <c r="Q18" s="347"/>
      <c r="R18" s="348"/>
      <c r="S18" s="348"/>
      <c r="T18" s="348"/>
      <c r="U18" s="348"/>
      <c r="V18" s="348"/>
      <c r="W18" s="348"/>
      <c r="X18" s="348"/>
      <c r="Y18" s="348"/>
      <c r="Z18" s="348"/>
      <c r="AA18" s="349"/>
      <c r="AB18" s="18" t="s">
        <v>269</v>
      </c>
      <c r="AC18" s="20"/>
      <c r="AD18" s="20"/>
      <c r="AE18" s="136"/>
      <c r="AF18" s="298"/>
      <c r="AG18" s="299"/>
      <c r="AH18" s="299"/>
      <c r="AI18" s="299"/>
      <c r="AJ18" s="299"/>
      <c r="AK18" s="299"/>
      <c r="AL18" s="299"/>
      <c r="AM18" s="299"/>
      <c r="AN18" s="299"/>
      <c r="AO18" s="300"/>
      <c r="AP18" s="6"/>
    </row>
    <row r="19" spans="1:62" ht="21.75" customHeight="1">
      <c r="A19" s="331"/>
      <c r="B19" s="353"/>
      <c r="C19" s="354"/>
      <c r="D19" s="355"/>
      <c r="E19" s="356" t="s">
        <v>18</v>
      </c>
      <c r="F19" s="357"/>
      <c r="G19" s="357"/>
      <c r="H19" s="357"/>
      <c r="I19" s="357"/>
      <c r="J19" s="357"/>
      <c r="K19" s="357"/>
      <c r="L19" s="357"/>
      <c r="M19" s="358"/>
      <c r="N19" s="18" t="s">
        <v>15</v>
      </c>
      <c r="O19" s="20"/>
      <c r="P19" s="20"/>
      <c r="Q19" s="347"/>
      <c r="R19" s="348"/>
      <c r="S19" s="348"/>
      <c r="T19" s="348"/>
      <c r="U19" s="348"/>
      <c r="V19" s="348"/>
      <c r="W19" s="348"/>
      <c r="X19" s="348"/>
      <c r="Y19" s="348"/>
      <c r="Z19" s="348"/>
      <c r="AA19" s="349"/>
      <c r="AB19" s="18" t="s">
        <v>269</v>
      </c>
      <c r="AC19" s="20"/>
      <c r="AD19" s="20"/>
      <c r="AE19" s="136"/>
      <c r="AF19" s="298"/>
      <c r="AG19" s="299"/>
      <c r="AH19" s="299"/>
      <c r="AI19" s="299"/>
      <c r="AJ19" s="299"/>
      <c r="AK19" s="299"/>
      <c r="AL19" s="299"/>
      <c r="AM19" s="299"/>
      <c r="AN19" s="299"/>
      <c r="AO19" s="300"/>
      <c r="AP19" s="6"/>
    </row>
    <row r="20" spans="1:62" ht="11.25"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6"/>
    </row>
    <row r="21" spans="1:62">
      <c r="A21" s="11" t="s">
        <v>19</v>
      </c>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6"/>
      <c r="BI21" s="6" t="s">
        <v>112</v>
      </c>
    </row>
    <row r="22" spans="1:62" ht="25.5" hidden="1" customHeight="1">
      <c r="A22" s="10"/>
      <c r="B22" s="6"/>
      <c r="C22" s="6"/>
      <c r="D22" s="6"/>
      <c r="E22" s="6"/>
      <c r="F22" s="6"/>
      <c r="G22" s="6"/>
      <c r="H22" s="6"/>
      <c r="I22" s="310" t="s">
        <v>195</v>
      </c>
      <c r="J22" s="311"/>
      <c r="K22" s="311"/>
      <c r="L22" s="311"/>
      <c r="M22" s="311"/>
      <c r="N22" s="311"/>
      <c r="O22" s="311"/>
      <c r="P22" s="311"/>
      <c r="Q22" s="311"/>
      <c r="R22" s="311"/>
      <c r="S22" s="311"/>
      <c r="T22" s="311"/>
      <c r="U22" s="311"/>
      <c r="V22" s="311"/>
      <c r="W22" s="311"/>
      <c r="X22" s="311"/>
      <c r="Y22" s="45" t="s">
        <v>106</v>
      </c>
      <c r="Z22" s="286"/>
      <c r="AA22" s="286"/>
      <c r="AB22" s="286"/>
      <c r="AC22" s="296"/>
      <c r="AD22" s="297"/>
      <c r="AE22" s="297"/>
      <c r="AF22" s="297"/>
      <c r="AG22" s="297"/>
      <c r="AH22" s="297"/>
      <c r="AI22" s="297"/>
      <c r="AJ22" s="297"/>
      <c r="AK22" s="297"/>
      <c r="AL22" s="297"/>
      <c r="AM22" s="297"/>
      <c r="AN22" s="297"/>
      <c r="AO22" s="45" t="s">
        <v>107</v>
      </c>
      <c r="AP22" s="6"/>
      <c r="BI22" s="6" t="s">
        <v>56</v>
      </c>
      <c r="BJ22" s="6" t="s">
        <v>121</v>
      </c>
    </row>
    <row r="23" spans="1:62" ht="25.5" hidden="1" customHeight="1">
      <c r="A23" s="6"/>
      <c r="B23" s="6"/>
      <c r="C23" s="6"/>
      <c r="D23" s="6"/>
      <c r="E23" s="6"/>
      <c r="F23" s="6"/>
      <c r="G23" s="6"/>
      <c r="H23" s="6"/>
      <c r="I23" s="6"/>
      <c r="J23" s="6"/>
      <c r="K23" s="53"/>
      <c r="L23" s="54"/>
      <c r="M23" s="54"/>
      <c r="N23" s="54"/>
      <c r="O23" s="54"/>
      <c r="P23" s="54"/>
      <c r="Q23" s="54"/>
      <c r="R23" s="54"/>
      <c r="S23" s="54"/>
      <c r="T23" s="54"/>
      <c r="U23" s="54"/>
      <c r="V23" s="54"/>
      <c r="W23" s="54"/>
      <c r="X23" s="54"/>
      <c r="Y23" s="47"/>
      <c r="Z23" s="55"/>
      <c r="AA23" s="55"/>
      <c r="AB23" s="55"/>
      <c r="AC23" s="55"/>
      <c r="AD23" s="55"/>
      <c r="AE23" s="56"/>
      <c r="AF23" s="47" t="s">
        <v>106</v>
      </c>
      <c r="AG23" s="283"/>
      <c r="AH23" s="284"/>
      <c r="AI23" s="284"/>
      <c r="AJ23" s="284"/>
      <c r="AK23" s="284"/>
      <c r="AL23" s="284"/>
      <c r="AM23" s="284"/>
      <c r="AN23" s="57" t="s">
        <v>118</v>
      </c>
      <c r="AO23" s="47"/>
      <c r="AP23" s="6"/>
      <c r="BI23" s="6" t="s">
        <v>58</v>
      </c>
    </row>
    <row r="24" spans="1:62" ht="12" customHeight="1" thickBot="1">
      <c r="A24" s="6"/>
      <c r="B24" s="6"/>
      <c r="C24" s="6"/>
      <c r="D24" s="6"/>
      <c r="E24" s="6"/>
      <c r="F24" s="6"/>
      <c r="G24" s="6"/>
      <c r="H24" s="6"/>
      <c r="I24" s="6"/>
      <c r="J24" s="6"/>
      <c r="K24" s="53"/>
      <c r="L24" s="54"/>
      <c r="M24" s="54"/>
      <c r="N24" s="54"/>
      <c r="O24" s="54"/>
      <c r="P24" s="54"/>
      <c r="Q24" s="54"/>
      <c r="R24" s="54"/>
      <c r="S24" s="54"/>
      <c r="T24" s="54"/>
      <c r="U24" s="54"/>
      <c r="V24" s="54"/>
      <c r="W24" s="54"/>
      <c r="X24" s="54"/>
      <c r="Y24" s="47"/>
      <c r="Z24" s="55"/>
      <c r="AA24" s="55"/>
      <c r="AB24" s="55"/>
      <c r="AC24" s="55"/>
      <c r="AD24" s="55"/>
      <c r="AE24" s="56"/>
      <c r="AF24" s="47"/>
      <c r="AG24" s="47"/>
      <c r="AH24" s="47"/>
      <c r="AI24" s="47"/>
      <c r="AJ24" s="47"/>
      <c r="AK24" s="47"/>
      <c r="AL24" s="47"/>
      <c r="AM24" s="47"/>
      <c r="AN24" s="47"/>
      <c r="AO24" s="47"/>
      <c r="AP24" s="6"/>
    </row>
    <row r="25" spans="1:62" ht="21.75" customHeight="1" thickBot="1">
      <c r="A25" s="6"/>
      <c r="B25" s="6" t="s">
        <v>227</v>
      </c>
      <c r="C25" s="6"/>
      <c r="D25" s="6"/>
      <c r="E25" s="6"/>
      <c r="F25" s="6"/>
      <c r="G25" s="6"/>
      <c r="H25" s="6"/>
      <c r="I25" s="6"/>
      <c r="J25" s="6"/>
      <c r="K25" s="6"/>
      <c r="L25" s="6"/>
      <c r="M25" s="6"/>
      <c r="N25" s="6"/>
      <c r="O25" s="6"/>
      <c r="P25" s="6"/>
      <c r="Q25" s="278">
        <f>'（様式1-1）出張一覧表（見積出張　一覧）'!F16</f>
        <v>0</v>
      </c>
      <c r="R25" s="279"/>
      <c r="S25" s="279"/>
      <c r="T25" s="279"/>
      <c r="U25" s="279"/>
      <c r="V25" s="279"/>
      <c r="W25" s="280"/>
      <c r="X25" s="6" t="s">
        <v>24</v>
      </c>
      <c r="Y25" s="227"/>
      <c r="Z25" s="5"/>
      <c r="AA25" s="227"/>
      <c r="AB25" s="5" t="s">
        <v>237</v>
      </c>
      <c r="AC25" s="227"/>
      <c r="AD25" s="227"/>
      <c r="AE25" s="6"/>
      <c r="AF25" s="6"/>
      <c r="AG25" s="6" t="s">
        <v>265</v>
      </c>
      <c r="AH25" s="6"/>
      <c r="AI25" s="5"/>
      <c r="AJ25" s="6"/>
      <c r="AK25" s="6"/>
      <c r="AL25" s="6"/>
      <c r="AM25" s="6"/>
      <c r="AN25" s="6"/>
      <c r="AO25" s="6"/>
      <c r="AP25" s="6"/>
      <c r="BI25" s="6" t="s">
        <v>58</v>
      </c>
    </row>
    <row r="26" spans="1:62" ht="9" customHeight="1">
      <c r="A26" s="6"/>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6"/>
      <c r="BI26" s="6" t="s">
        <v>59</v>
      </c>
    </row>
    <row r="27" spans="1:62" ht="12" customHeight="1">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24"/>
      <c r="AC27" s="24"/>
      <c r="AD27" s="24"/>
      <c r="AE27" s="24"/>
      <c r="AF27" s="24"/>
      <c r="AG27" s="24"/>
      <c r="AH27" s="24"/>
      <c r="AI27" s="6"/>
      <c r="AJ27" s="6"/>
      <c r="AK27" s="6"/>
      <c r="AL27" s="6"/>
      <c r="AM27" s="6"/>
      <c r="AN27" s="6"/>
      <c r="AO27" s="6"/>
      <c r="AP27" s="6"/>
      <c r="BI27" s="6" t="s">
        <v>109</v>
      </c>
    </row>
    <row r="28" spans="1:62" ht="12" customHeight="1" thickBot="1">
      <c r="A28" s="6"/>
      <c r="B28" s="6"/>
      <c r="C28" s="6"/>
      <c r="D28" s="6"/>
      <c r="E28" s="6"/>
      <c r="F28" s="6"/>
      <c r="G28" s="6"/>
      <c r="H28" s="6"/>
      <c r="I28" s="6"/>
      <c r="J28" s="6"/>
      <c r="K28" s="53"/>
      <c r="L28" s="54"/>
      <c r="M28" s="54"/>
      <c r="N28" s="54"/>
      <c r="O28" s="54"/>
      <c r="P28" s="54"/>
      <c r="Q28" s="54"/>
      <c r="R28" s="54"/>
      <c r="S28" s="54"/>
      <c r="T28" s="54"/>
      <c r="U28" s="54"/>
      <c r="V28" s="54"/>
      <c r="W28" s="54"/>
      <c r="X28" s="54"/>
      <c r="Y28" s="47"/>
      <c r="Z28" s="55"/>
      <c r="AA28" s="55"/>
      <c r="AB28" s="55"/>
      <c r="AC28" s="55"/>
      <c r="AD28" s="55"/>
      <c r="AE28" s="56"/>
      <c r="AF28" s="47"/>
      <c r="AG28" s="47"/>
      <c r="AH28" s="47"/>
      <c r="AI28" s="47"/>
      <c r="AJ28" s="47"/>
      <c r="AK28" s="47"/>
      <c r="AL28" s="47"/>
      <c r="AM28" s="47"/>
      <c r="AN28" s="47"/>
      <c r="AO28" s="47"/>
      <c r="AP28" s="6"/>
    </row>
    <row r="29" spans="1:62" ht="21.75" customHeight="1" thickBot="1">
      <c r="A29" s="6"/>
      <c r="B29" s="6" t="s">
        <v>235</v>
      </c>
      <c r="C29" s="6"/>
      <c r="D29" s="6"/>
      <c r="E29" s="6"/>
      <c r="F29" s="6"/>
      <c r="G29" s="6"/>
      <c r="H29" s="6"/>
      <c r="I29" s="6"/>
      <c r="J29" s="6"/>
      <c r="K29" s="6"/>
      <c r="L29" s="6"/>
      <c r="M29" s="6"/>
      <c r="N29" s="6"/>
      <c r="O29" s="6"/>
      <c r="P29" s="6"/>
      <c r="Q29" s="278">
        <f>'（様式1-3）出張一覧表（工事出張　一覧）'!F16</f>
        <v>0</v>
      </c>
      <c r="R29" s="279"/>
      <c r="S29" s="279"/>
      <c r="T29" s="279"/>
      <c r="U29" s="279"/>
      <c r="V29" s="279"/>
      <c r="W29" s="280"/>
      <c r="X29" s="6" t="s">
        <v>24</v>
      </c>
      <c r="Y29" s="227"/>
      <c r="Z29" s="5"/>
      <c r="AA29" s="227"/>
      <c r="AB29" s="5" t="s">
        <v>236</v>
      </c>
      <c r="AC29" s="227"/>
      <c r="AD29" s="227"/>
      <c r="AE29" s="6"/>
      <c r="AF29" s="6"/>
      <c r="AG29" s="6" t="s">
        <v>266</v>
      </c>
      <c r="AH29" s="6"/>
      <c r="AI29" s="5"/>
      <c r="AJ29" s="6"/>
      <c r="AK29" s="6"/>
      <c r="AL29" s="6"/>
      <c r="AM29" s="6"/>
      <c r="AN29" s="6"/>
      <c r="AO29" s="6"/>
      <c r="AP29" s="6"/>
      <c r="BI29" s="6" t="s">
        <v>58</v>
      </c>
    </row>
    <row r="30" spans="1:62" ht="9" customHeight="1">
      <c r="A30" s="6"/>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6"/>
      <c r="BI30" s="6" t="s">
        <v>59</v>
      </c>
    </row>
    <row r="31" spans="1:62" ht="13.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2"/>
      <c r="AC31" s="12"/>
      <c r="AD31" s="12"/>
      <c r="AE31" s="12"/>
      <c r="AF31" s="12"/>
      <c r="AG31" s="12"/>
      <c r="AH31" s="12"/>
      <c r="AI31" s="11"/>
      <c r="AJ31" s="11"/>
      <c r="AK31" s="11"/>
      <c r="AL31" s="11"/>
      <c r="AM31" s="11"/>
      <c r="AN31" s="11"/>
      <c r="AO31" s="11"/>
      <c r="AP31" s="6"/>
    </row>
    <row r="32" spans="1:62" ht="25.5" hidden="1" customHeight="1">
      <c r="A32" s="6"/>
      <c r="B32" s="6"/>
      <c r="C32" s="6"/>
      <c r="D32" s="6"/>
      <c r="E32" s="6"/>
      <c r="F32" s="6"/>
      <c r="G32" s="6"/>
      <c r="H32" s="6"/>
      <c r="I32" s="6"/>
      <c r="J32" s="6"/>
      <c r="K32" s="285" t="s">
        <v>119</v>
      </c>
      <c r="L32" s="285"/>
      <c r="M32" s="285"/>
      <c r="N32" s="285"/>
      <c r="O32" s="285"/>
      <c r="P32" s="285"/>
      <c r="Q32" s="285"/>
      <c r="R32" s="285"/>
      <c r="S32" s="285"/>
      <c r="T32" s="285"/>
      <c r="U32" s="285"/>
      <c r="V32" s="285"/>
      <c r="W32" s="285"/>
      <c r="X32" s="285"/>
      <c r="Y32" s="24" t="s">
        <v>106</v>
      </c>
      <c r="Z32" s="286"/>
      <c r="AA32" s="286"/>
      <c r="AB32" s="286"/>
      <c r="AC32" s="287"/>
      <c r="AD32" s="287"/>
      <c r="AE32" s="287"/>
      <c r="AF32" s="287"/>
      <c r="AG32" s="287"/>
      <c r="AH32" s="287"/>
      <c r="AI32" s="287"/>
      <c r="AJ32" s="287"/>
      <c r="AK32" s="287"/>
      <c r="AL32" s="287"/>
      <c r="AM32" s="287"/>
      <c r="AN32" s="287"/>
      <c r="AO32" s="6" t="s">
        <v>107</v>
      </c>
      <c r="AP32" s="6"/>
    </row>
    <row r="33" spans="1:131" ht="25.5" hidden="1" customHeight="1">
      <c r="A33" s="6"/>
      <c r="B33" s="6"/>
      <c r="C33" s="6"/>
      <c r="D33" s="6"/>
      <c r="E33" s="6"/>
      <c r="F33" s="6"/>
      <c r="G33" s="6"/>
      <c r="H33" s="6"/>
      <c r="I33" s="6"/>
      <c r="J33" s="6"/>
      <c r="K33" s="53"/>
      <c r="L33" s="54"/>
      <c r="M33" s="54"/>
      <c r="N33" s="54"/>
      <c r="O33" s="54"/>
      <c r="P33" s="54"/>
      <c r="Q33" s="54"/>
      <c r="R33" s="54"/>
      <c r="S33" s="54"/>
      <c r="T33" s="54"/>
      <c r="U33" s="54"/>
      <c r="V33" s="54"/>
      <c r="W33" s="54"/>
      <c r="X33" s="54"/>
      <c r="Y33" s="24"/>
      <c r="Z33" s="55"/>
      <c r="AA33" s="55"/>
      <c r="AB33" s="55"/>
      <c r="AC33" s="58"/>
      <c r="AD33" s="58"/>
      <c r="AE33" s="56"/>
      <c r="AF33" s="47" t="s">
        <v>106</v>
      </c>
      <c r="AG33" s="283"/>
      <c r="AH33" s="283"/>
      <c r="AI33" s="283"/>
      <c r="AJ33" s="283"/>
      <c r="AK33" s="283"/>
      <c r="AL33" s="283"/>
      <c r="AM33" s="283"/>
      <c r="AN33" s="57" t="s">
        <v>118</v>
      </c>
      <c r="AO33" s="47"/>
      <c r="AP33" s="6"/>
    </row>
    <row r="34" spans="1:131" ht="13.5" customHeight="1" thickBot="1">
      <c r="A34" s="10"/>
      <c r="B34" s="6"/>
      <c r="C34" s="6"/>
      <c r="D34" s="6"/>
      <c r="E34" s="6"/>
      <c r="F34" s="6"/>
      <c r="G34" s="6"/>
      <c r="H34" s="6"/>
      <c r="I34" s="6"/>
      <c r="J34" s="6"/>
      <c r="K34" s="6"/>
      <c r="L34" s="6"/>
      <c r="M34" s="6"/>
      <c r="N34" s="6"/>
      <c r="O34" s="6"/>
      <c r="P34" s="6"/>
      <c r="Q34" s="6"/>
      <c r="R34" s="6"/>
      <c r="S34" s="6"/>
      <c r="T34" s="6"/>
      <c r="U34" s="24"/>
      <c r="V34" s="24"/>
      <c r="W34" s="24"/>
      <c r="X34" s="24"/>
      <c r="Y34" s="24"/>
      <c r="Z34" s="24"/>
      <c r="AA34" s="24"/>
      <c r="AB34" s="6"/>
      <c r="AC34" s="6"/>
      <c r="AD34" s="6"/>
      <c r="AE34" s="6"/>
      <c r="AF34" s="24"/>
      <c r="AG34" s="24"/>
      <c r="AH34" s="24"/>
      <c r="AI34" s="6"/>
      <c r="AJ34" s="6"/>
      <c r="AK34" s="6"/>
      <c r="AL34" s="6"/>
      <c r="AM34" s="6"/>
      <c r="AN34" s="6"/>
      <c r="AO34" s="10"/>
      <c r="AP34" s="6"/>
      <c r="AY34" s="22"/>
    </row>
    <row r="35" spans="1:131" ht="19.5" thickBot="1">
      <c r="A35" s="6"/>
      <c r="B35" s="4" t="s">
        <v>25</v>
      </c>
      <c r="C35" s="4"/>
      <c r="D35" s="4"/>
      <c r="E35" s="4"/>
      <c r="F35" s="4"/>
      <c r="G35" s="6"/>
      <c r="H35" s="6"/>
      <c r="I35" s="6"/>
      <c r="J35" s="6"/>
      <c r="K35" s="6"/>
      <c r="L35" s="6"/>
      <c r="M35" s="6"/>
      <c r="N35" s="6"/>
      <c r="O35" s="6"/>
      <c r="P35" s="6"/>
      <c r="Q35" s="278">
        <f>Q25+Q29</f>
        <v>0</v>
      </c>
      <c r="R35" s="279"/>
      <c r="S35" s="279"/>
      <c r="T35" s="279"/>
      <c r="U35" s="279"/>
      <c r="V35" s="279"/>
      <c r="W35" s="280"/>
      <c r="X35" s="4" t="s">
        <v>24</v>
      </c>
      <c r="Y35" s="226"/>
      <c r="Z35" s="226"/>
      <c r="AA35" s="5" t="s">
        <v>226</v>
      </c>
      <c r="AB35" s="5"/>
      <c r="AC35" s="6"/>
      <c r="AD35" s="6"/>
      <c r="AE35" s="6"/>
      <c r="AF35" s="226"/>
      <c r="AG35" s="226"/>
      <c r="AH35" s="226"/>
      <c r="AI35" s="5"/>
      <c r="AJ35" s="6"/>
      <c r="AK35" s="6"/>
      <c r="AL35" s="6"/>
      <c r="AM35" s="6"/>
      <c r="AN35" s="6"/>
      <c r="AO35" s="6"/>
      <c r="AP35" s="6"/>
      <c r="AR35" s="22"/>
      <c r="AY35" s="22"/>
    </row>
    <row r="36" spans="1:131" ht="13.5" customHeight="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6"/>
      <c r="BX36" s="59"/>
      <c r="BY36"/>
      <c r="BZ36"/>
      <c r="CA36"/>
      <c r="CB36"/>
      <c r="CC36"/>
      <c r="CD36"/>
      <c r="CE36"/>
      <c r="CF36"/>
      <c r="CG36"/>
      <c r="CH36"/>
      <c r="CI36"/>
      <c r="CJ36"/>
      <c r="CK36"/>
      <c r="CL36"/>
      <c r="CM36"/>
      <c r="CN36"/>
      <c r="CO36"/>
      <c r="CP36"/>
      <c r="CQ36"/>
      <c r="CR36"/>
      <c r="CS36"/>
      <c r="CT36"/>
      <c r="CU36"/>
      <c r="CV36"/>
      <c r="CW36"/>
      <c r="CX36"/>
    </row>
    <row r="37" spans="1:131" ht="12" customHeigh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BX37"/>
      <c r="BY37"/>
      <c r="BZ37"/>
      <c r="CA37"/>
      <c r="CB37"/>
      <c r="CC37"/>
      <c r="CD37"/>
      <c r="CE37"/>
      <c r="CF37"/>
      <c r="CG37"/>
      <c r="CH37"/>
      <c r="CI37"/>
      <c r="CJ37"/>
      <c r="CK37"/>
      <c r="CL37"/>
      <c r="CM37"/>
      <c r="CN37"/>
      <c r="CO37"/>
      <c r="CP37"/>
      <c r="CQ37"/>
      <c r="CR37"/>
      <c r="CS37"/>
      <c r="CT37"/>
      <c r="CU37"/>
      <c r="CV37"/>
      <c r="CW37"/>
      <c r="CX37"/>
    </row>
    <row r="38" spans="1:131" s="33" customFormat="1" ht="21.75" customHeight="1">
      <c r="A38" s="50" t="s">
        <v>101</v>
      </c>
      <c r="B38" s="51"/>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31"/>
      <c r="AQ38" s="32"/>
      <c r="AR38" s="32"/>
      <c r="AS38" s="32"/>
      <c r="AT38" s="32"/>
      <c r="AU38" s="32"/>
      <c r="AV38" s="32"/>
      <c r="AW38" s="32"/>
      <c r="AX38" s="32"/>
      <c r="AY38" s="32"/>
      <c r="AZ38" s="32"/>
      <c r="BA38" s="32"/>
      <c r="BB38" s="32"/>
      <c r="BC38" s="32"/>
      <c r="BD38" s="32"/>
      <c r="BE38" s="32"/>
      <c r="BF38" s="32"/>
      <c r="BG38" s="32"/>
      <c r="BH38" s="32"/>
      <c r="BI38" s="31"/>
      <c r="BJ38" s="32"/>
      <c r="BK38" s="32"/>
      <c r="BL38" s="32"/>
      <c r="BM38" s="32"/>
      <c r="BN38" s="32"/>
      <c r="BO38" s="32"/>
      <c r="BP38" s="32"/>
      <c r="BQ38" s="32"/>
      <c r="BR38" s="32"/>
      <c r="BS38" s="32"/>
      <c r="BT38" s="32"/>
      <c r="BU38" s="32"/>
      <c r="BV38" s="32"/>
      <c r="BW38" s="32"/>
      <c r="BX38"/>
      <c r="BY38"/>
      <c r="BZ38"/>
      <c r="CA38"/>
      <c r="CB38"/>
      <c r="CC38"/>
      <c r="CD38"/>
      <c r="CE38"/>
      <c r="CF38"/>
      <c r="CG38"/>
      <c r="CH38"/>
      <c r="CI38"/>
      <c r="CJ38"/>
      <c r="CK38"/>
      <c r="CL38"/>
      <c r="CM38"/>
      <c r="CN38"/>
      <c r="CO38"/>
      <c r="CP38"/>
      <c r="CQ38"/>
      <c r="CR38"/>
      <c r="CS38"/>
      <c r="CT38"/>
      <c r="CU38"/>
      <c r="CV38"/>
      <c r="CW38"/>
      <c r="CX38"/>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row>
    <row r="39" spans="1:131" s="33" customFormat="1" ht="21.75" customHeight="1">
      <c r="A39" s="50"/>
      <c r="B39" s="31" t="s">
        <v>228</v>
      </c>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51"/>
      <c r="AM39" s="51"/>
      <c r="AN39" s="51"/>
      <c r="AO39" s="51"/>
      <c r="AP39" s="31"/>
      <c r="AQ39" s="32"/>
      <c r="AR39" s="32"/>
      <c r="AS39" s="32"/>
      <c r="AT39" s="32"/>
      <c r="AU39" s="32"/>
      <c r="AV39" s="32"/>
      <c r="AW39" s="32"/>
      <c r="AX39" s="32"/>
      <c r="AY39" s="32"/>
      <c r="AZ39" s="32"/>
      <c r="BA39" s="32"/>
      <c r="BB39" s="32"/>
      <c r="BC39" s="32"/>
      <c r="BD39" s="32"/>
      <c r="BE39" s="32"/>
      <c r="BF39" s="32"/>
      <c r="BG39" s="32"/>
      <c r="BH39" s="32"/>
      <c r="BI39" s="31"/>
      <c r="BJ39" s="32"/>
      <c r="BK39" s="32"/>
      <c r="BL39" s="32"/>
      <c r="BM39" s="32"/>
      <c r="BN39" s="32"/>
      <c r="BO39" s="32"/>
      <c r="BP39" s="32"/>
      <c r="BQ39" s="32"/>
      <c r="BR39" s="32"/>
      <c r="BS39" s="32"/>
      <c r="BT39" s="32"/>
      <c r="BU39" s="32"/>
      <c r="BV39" s="32"/>
      <c r="BW39" s="32"/>
      <c r="BX39"/>
      <c r="BY39"/>
      <c r="BZ39"/>
      <c r="CA39"/>
      <c r="CB39"/>
      <c r="CC39"/>
      <c r="CD39"/>
      <c r="CE39"/>
      <c r="CF39"/>
      <c r="CG39"/>
      <c r="CH39"/>
      <c r="CI39"/>
      <c r="CJ39"/>
      <c r="CK39"/>
      <c r="CL39"/>
      <c r="CM39"/>
      <c r="CN39"/>
      <c r="CO39"/>
      <c r="CP39"/>
      <c r="CQ39"/>
      <c r="CR39"/>
      <c r="CS39"/>
      <c r="CT39"/>
      <c r="CU39"/>
      <c r="CV39"/>
      <c r="CW39"/>
      <c r="CX39"/>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row>
    <row r="40" spans="1:131" s="33" customFormat="1" ht="21.75" customHeight="1">
      <c r="A40" s="50"/>
      <c r="B40" s="31"/>
      <c r="C40" s="31" t="s">
        <v>209</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51"/>
      <c r="AM40" s="51"/>
      <c r="AN40" s="51"/>
      <c r="AO40" s="51"/>
      <c r="AP40" s="31"/>
      <c r="AQ40" s="32"/>
      <c r="AR40" s="32"/>
      <c r="AS40" s="32"/>
      <c r="AT40" s="32"/>
      <c r="AU40" s="32"/>
      <c r="AV40" s="32"/>
      <c r="AW40" s="32"/>
      <c r="AX40" s="32"/>
      <c r="AY40" s="32"/>
      <c r="AZ40" s="32"/>
      <c r="BA40" s="32"/>
      <c r="BB40" s="32"/>
      <c r="BC40" s="32"/>
      <c r="BD40" s="32"/>
      <c r="BE40" s="32"/>
      <c r="BF40" s="32"/>
      <c r="BG40" s="32"/>
      <c r="BH40" s="32"/>
      <c r="BI40" s="31"/>
      <c r="BJ40" s="32"/>
      <c r="BK40" s="32"/>
      <c r="BL40" s="32"/>
      <c r="BM40" s="32"/>
      <c r="BN40" s="32"/>
      <c r="BO40" s="32"/>
      <c r="BP40" s="32"/>
      <c r="BQ40" s="32"/>
      <c r="BR40" s="32"/>
      <c r="BS40" s="32"/>
      <c r="BT40" s="32"/>
      <c r="BU40" s="32"/>
      <c r="BV40" s="32"/>
      <c r="BW40" s="32"/>
      <c r="BX40"/>
      <c r="BY40"/>
      <c r="BZ40"/>
      <c r="CA40"/>
      <c r="CB40"/>
      <c r="CC40"/>
      <c r="CD40"/>
      <c r="CE40"/>
      <c r="CF40"/>
      <c r="CG40"/>
      <c r="CH40"/>
      <c r="CI40"/>
      <c r="CJ40"/>
      <c r="CK40"/>
      <c r="CL40"/>
      <c r="CM40"/>
      <c r="CN40"/>
      <c r="CO40"/>
      <c r="CP40"/>
      <c r="CQ40"/>
      <c r="CR40"/>
      <c r="CS40"/>
      <c r="CT40"/>
      <c r="CU40"/>
      <c r="CV40"/>
      <c r="CW40"/>
      <c r="CX40"/>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row>
    <row r="41" spans="1:131" s="33" customFormat="1" ht="21.75" customHeight="1">
      <c r="A41" s="50"/>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51"/>
      <c r="AM41" s="51"/>
      <c r="AN41" s="51"/>
      <c r="AO41" s="51"/>
      <c r="AP41" s="31"/>
      <c r="AQ41" s="32"/>
      <c r="AR41" s="32"/>
      <c r="AS41" s="32"/>
      <c r="AT41" s="32"/>
      <c r="AU41" s="32"/>
      <c r="AV41" s="32"/>
      <c r="AW41" s="32"/>
      <c r="AX41" s="32"/>
      <c r="AY41" s="32"/>
      <c r="AZ41" s="32"/>
      <c r="BA41" s="32"/>
      <c r="BB41" s="32"/>
      <c r="BC41" s="32"/>
      <c r="BD41" s="32"/>
      <c r="BE41" s="32"/>
      <c r="BF41" s="32"/>
      <c r="BG41" s="32"/>
      <c r="BH41" s="32"/>
      <c r="BI41" s="31"/>
      <c r="BJ41" s="32"/>
      <c r="BK41" s="32"/>
      <c r="BL41" s="32"/>
      <c r="BM41" s="32"/>
      <c r="BN41" s="32"/>
      <c r="BO41" s="32"/>
      <c r="BP41" s="32"/>
      <c r="BQ41" s="32"/>
      <c r="BR41" s="32"/>
      <c r="BS41" s="32"/>
      <c r="BT41" s="32"/>
      <c r="BU41" s="32"/>
      <c r="BV41" s="32"/>
      <c r="BW41" s="32"/>
      <c r="BX41"/>
      <c r="BY41"/>
      <c r="BZ41"/>
      <c r="CA41"/>
      <c r="CB41"/>
      <c r="CC41"/>
      <c r="CD41"/>
      <c r="CE41"/>
      <c r="CF41"/>
      <c r="CG41"/>
      <c r="CH41"/>
      <c r="CI41"/>
      <c r="CJ41"/>
      <c r="CK41"/>
      <c r="CL41"/>
      <c r="CM41"/>
      <c r="CN41"/>
      <c r="CO41"/>
      <c r="CP41"/>
      <c r="CQ41"/>
      <c r="CR41"/>
      <c r="CS41"/>
      <c r="CT41"/>
      <c r="CU41"/>
      <c r="CV41"/>
      <c r="CW41"/>
      <c r="CX41"/>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row>
    <row r="42" spans="1:131" s="33" customFormat="1" ht="21.75" customHeight="1">
      <c r="A42" s="51" t="s">
        <v>52</v>
      </c>
      <c r="B42" s="31" t="s">
        <v>211</v>
      </c>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51"/>
      <c r="AM42" s="51"/>
      <c r="AN42" s="51"/>
      <c r="AO42" s="51"/>
      <c r="AP42" s="31"/>
      <c r="AQ42" s="32"/>
      <c r="AR42" s="32"/>
      <c r="AS42" s="32"/>
      <c r="AT42" s="32"/>
      <c r="AU42" s="32"/>
      <c r="AV42" s="32"/>
      <c r="AW42" s="32"/>
      <c r="AX42" s="32"/>
      <c r="AY42" s="32"/>
      <c r="AZ42" s="32"/>
      <c r="BA42" s="32"/>
      <c r="BB42" s="32"/>
      <c r="BC42" s="32"/>
      <c r="BD42" s="32"/>
      <c r="BE42" s="32"/>
      <c r="BF42" s="32"/>
      <c r="BG42" s="32"/>
      <c r="BH42" s="32"/>
      <c r="BI42" s="31"/>
      <c r="BJ42" s="32"/>
      <c r="BK42" s="32"/>
      <c r="BL42" s="32"/>
      <c r="BM42" s="32"/>
      <c r="BN42" s="32"/>
      <c r="BO42" s="32"/>
      <c r="BP42" s="32"/>
      <c r="BQ42" s="32"/>
      <c r="BR42" s="32"/>
      <c r="BS42" s="32"/>
      <c r="BT42" s="32"/>
      <c r="BU42" s="32"/>
      <c r="BV42" s="32"/>
      <c r="BW42" s="32"/>
      <c r="BX42"/>
      <c r="BY42"/>
      <c r="BZ42"/>
      <c r="CA42"/>
      <c r="CB42"/>
      <c r="CC42"/>
      <c r="CD42"/>
      <c r="CE42"/>
      <c r="CF42"/>
      <c r="CG42"/>
      <c r="CH42"/>
      <c r="CI42"/>
      <c r="CJ42"/>
      <c r="CK42"/>
      <c r="CL42"/>
      <c r="CM42"/>
      <c r="CN42"/>
      <c r="CO42"/>
      <c r="CP42"/>
      <c r="CQ42"/>
      <c r="CR42"/>
      <c r="CS42"/>
      <c r="CT42"/>
      <c r="CU42"/>
      <c r="CV42"/>
      <c r="CW42"/>
      <c r="CX4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row>
    <row r="43" spans="1:131" s="33" customFormat="1" ht="21" customHeight="1">
      <c r="A43" s="51" t="s">
        <v>53</v>
      </c>
      <c r="B43" s="239" t="s">
        <v>116</v>
      </c>
      <c r="C43" s="240" t="s">
        <v>210</v>
      </c>
      <c r="D43" s="239"/>
      <c r="E43" s="239"/>
      <c r="F43" s="239"/>
      <c r="G43" s="239"/>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52"/>
      <c r="AM43" s="52"/>
      <c r="AN43" s="52"/>
      <c r="AO43" s="52"/>
      <c r="AP43" s="31"/>
      <c r="AQ43" s="32"/>
      <c r="AR43" s="32"/>
      <c r="AS43" s="32"/>
      <c r="AT43" s="32"/>
      <c r="AU43" s="32"/>
      <c r="AV43" s="32"/>
      <c r="AW43" s="32"/>
      <c r="AX43" s="32"/>
      <c r="AY43" s="32"/>
      <c r="AZ43" s="32"/>
      <c r="BA43" s="32"/>
      <c r="BB43" s="32"/>
      <c r="BC43" s="32"/>
      <c r="BD43" s="32"/>
      <c r="BE43" s="32"/>
      <c r="BF43" s="32"/>
      <c r="BG43" s="32"/>
      <c r="BH43" s="32"/>
      <c r="BI43" s="31"/>
      <c r="BJ43" s="32"/>
      <c r="BK43" s="32"/>
      <c r="BL43" s="32"/>
      <c r="BM43" s="32"/>
      <c r="BN43" s="32"/>
      <c r="BO43" s="32"/>
      <c r="BP43" s="32"/>
      <c r="BQ43" s="32"/>
      <c r="BR43" s="32"/>
      <c r="BS43" s="32"/>
      <c r="BT43" s="32"/>
      <c r="BU43" s="32"/>
      <c r="BV43" s="32"/>
      <c r="BW43" s="32"/>
      <c r="BX43"/>
      <c r="BY43"/>
      <c r="BZ43"/>
      <c r="CA43"/>
      <c r="CB43"/>
      <c r="CC43"/>
      <c r="CD43"/>
      <c r="CE43"/>
      <c r="CF43"/>
      <c r="CG43"/>
      <c r="CH43"/>
      <c r="CI43"/>
      <c r="CJ43"/>
      <c r="CK43"/>
      <c r="CL43"/>
      <c r="CM43"/>
      <c r="CN43"/>
      <c r="CO43"/>
      <c r="CP43"/>
      <c r="CQ43"/>
      <c r="CR43"/>
      <c r="CS43"/>
      <c r="CT43"/>
      <c r="CU43"/>
      <c r="CV43"/>
      <c r="CW43"/>
      <c r="CX43"/>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row>
    <row r="44" spans="1:131">
      <c r="A44" s="6"/>
      <c r="B44" s="46"/>
      <c r="C44" s="31" t="s">
        <v>213</v>
      </c>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6"/>
      <c r="AM44" s="6"/>
      <c r="AN44" s="6"/>
      <c r="AO44" s="6"/>
      <c r="AP44" s="6"/>
      <c r="BX44"/>
      <c r="BY44"/>
      <c r="BZ44"/>
      <c r="CA44"/>
      <c r="CB44"/>
      <c r="CC44"/>
      <c r="CD44"/>
      <c r="CE44"/>
      <c r="CF44"/>
      <c r="CG44"/>
      <c r="CH44"/>
      <c r="CI44"/>
      <c r="CJ44"/>
      <c r="CK44"/>
      <c r="CL44"/>
      <c r="CM44"/>
      <c r="CN44"/>
      <c r="CO44"/>
      <c r="CP44"/>
      <c r="CQ44"/>
      <c r="CR44"/>
      <c r="CS44"/>
      <c r="CT44"/>
      <c r="CU44"/>
      <c r="CV44"/>
      <c r="CW44"/>
      <c r="CX44"/>
    </row>
    <row r="45" spans="1:131">
      <c r="A45" s="4"/>
      <c r="B45" s="46"/>
      <c r="C45" s="46" t="s">
        <v>212</v>
      </c>
      <c r="D45" s="46"/>
      <c r="E45" s="241"/>
      <c r="F45" s="241"/>
      <c r="G45" s="241"/>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46"/>
      <c r="AH45" s="46"/>
      <c r="AI45" s="46"/>
      <c r="AJ45" s="46"/>
      <c r="AK45" s="46"/>
      <c r="AL45" s="6"/>
      <c r="AM45" s="6"/>
      <c r="AN45" s="6"/>
      <c r="AO45" s="6"/>
      <c r="AP45" s="6"/>
      <c r="BX45"/>
      <c r="BY45"/>
      <c r="BZ45"/>
      <c r="CA45"/>
      <c r="CB45"/>
      <c r="CC45"/>
      <c r="CD45"/>
      <c r="CE45"/>
      <c r="CF45"/>
      <c r="CG45"/>
      <c r="CH45"/>
      <c r="CI45"/>
      <c r="CJ45"/>
      <c r="CK45"/>
      <c r="CL45"/>
      <c r="CM45"/>
      <c r="CN45"/>
      <c r="CO45"/>
      <c r="CP45"/>
      <c r="CQ45"/>
      <c r="CR45"/>
      <c r="CS45"/>
      <c r="CT45"/>
      <c r="CU45"/>
      <c r="CV45"/>
      <c r="CW45"/>
      <c r="CX45"/>
    </row>
    <row r="46" spans="1:131">
      <c r="A46" s="4"/>
      <c r="B46" s="46"/>
      <c r="C46" s="31"/>
      <c r="D46" s="241"/>
      <c r="E46" s="241"/>
      <c r="F46" s="46" t="s">
        <v>214</v>
      </c>
      <c r="G46" s="241"/>
      <c r="H46" s="241"/>
      <c r="I46" s="241"/>
      <c r="J46" s="241"/>
      <c r="K46" s="241"/>
      <c r="L46" s="241"/>
      <c r="M46" s="241"/>
      <c r="N46" s="241"/>
      <c r="O46" s="241"/>
      <c r="P46" s="241"/>
      <c r="Q46" s="241"/>
      <c r="R46" s="241"/>
      <c r="S46" s="241"/>
      <c r="T46" s="241"/>
      <c r="U46" s="241"/>
      <c r="V46" s="241"/>
      <c r="W46" s="241"/>
      <c r="X46" s="241"/>
      <c r="Y46" s="241"/>
      <c r="Z46" s="241"/>
      <c r="AA46" s="241"/>
      <c r="AB46" s="241"/>
      <c r="AC46" s="241"/>
      <c r="AD46" s="241"/>
      <c r="AE46" s="241"/>
      <c r="AF46" s="241"/>
      <c r="AG46" s="46"/>
      <c r="AH46" s="46"/>
      <c r="AI46" s="46"/>
      <c r="AJ46" s="46"/>
      <c r="AK46" s="46"/>
      <c r="AL46" s="6"/>
      <c r="AM46" s="6"/>
      <c r="AN46" s="6"/>
      <c r="AO46" s="6"/>
      <c r="AP46" s="6"/>
      <c r="BX46"/>
      <c r="BY46"/>
      <c r="BZ46"/>
      <c r="CA46"/>
      <c r="CB46"/>
      <c r="CC46"/>
      <c r="CD46"/>
      <c r="CE46"/>
      <c r="CF46"/>
      <c r="CG46"/>
      <c r="CH46"/>
      <c r="CI46"/>
      <c r="CJ46"/>
      <c r="CK46"/>
      <c r="CL46"/>
      <c r="CM46"/>
      <c r="CN46"/>
      <c r="CO46"/>
      <c r="CP46"/>
      <c r="CQ46"/>
      <c r="CR46"/>
      <c r="CS46"/>
      <c r="CT46"/>
      <c r="CU46"/>
      <c r="CV46"/>
      <c r="CW46"/>
      <c r="CX46"/>
    </row>
    <row r="47" spans="1:131">
      <c r="A47" s="4"/>
      <c r="B47" s="6"/>
      <c r="C47" s="6"/>
      <c r="D47" s="6"/>
      <c r="E47" s="6" t="s">
        <v>113</v>
      </c>
      <c r="F47" s="6"/>
      <c r="G47" s="6" t="s">
        <v>115</v>
      </c>
      <c r="H47" s="6"/>
      <c r="I47" s="6"/>
      <c r="J47" s="6"/>
      <c r="K47" s="6"/>
      <c r="L47" s="276"/>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277"/>
      <c r="AJ47" s="277"/>
      <c r="AK47" s="277"/>
      <c r="AL47" s="6" t="s">
        <v>114</v>
      </c>
      <c r="AM47" s="6"/>
      <c r="AN47" s="6"/>
      <c r="AO47" s="6"/>
      <c r="AP47" s="6"/>
      <c r="BX47"/>
      <c r="BY47"/>
      <c r="BZ47"/>
      <c r="CA47"/>
      <c r="CB47"/>
      <c r="CC47"/>
      <c r="CD47"/>
      <c r="CE47"/>
      <c r="CF47"/>
      <c r="CG47"/>
      <c r="CH47"/>
      <c r="CI47"/>
      <c r="CJ47"/>
      <c r="CK47"/>
      <c r="CL47"/>
      <c r="CM47"/>
      <c r="CN47"/>
      <c r="CO47"/>
      <c r="CP47"/>
      <c r="CQ47"/>
      <c r="CR47"/>
      <c r="CS47"/>
      <c r="CT47"/>
      <c r="CU47"/>
      <c r="CV47"/>
      <c r="CW47"/>
      <c r="CX47"/>
    </row>
    <row r="48" spans="1:131" ht="6.95" customHeight="1">
      <c r="A48" s="4"/>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BX48"/>
      <c r="BY48"/>
      <c r="BZ48"/>
      <c r="CA48"/>
      <c r="CB48"/>
      <c r="CC48"/>
      <c r="CD48"/>
      <c r="CE48"/>
      <c r="CF48"/>
      <c r="CG48"/>
      <c r="CH48"/>
      <c r="CI48"/>
      <c r="CJ48"/>
      <c r="CK48"/>
      <c r="CL48"/>
      <c r="CM48"/>
      <c r="CN48"/>
      <c r="CO48"/>
      <c r="CP48"/>
      <c r="CQ48"/>
      <c r="CR48"/>
      <c r="CS48"/>
      <c r="CT48"/>
      <c r="CU48"/>
      <c r="CV48"/>
      <c r="CW48"/>
      <c r="CX48"/>
    </row>
    <row r="49" spans="1:102">
      <c r="A49" s="4"/>
      <c r="B49" s="6"/>
      <c r="C49" s="6"/>
      <c r="D49" s="6"/>
      <c r="E49" s="6" t="s">
        <v>113</v>
      </c>
      <c r="F49" s="6" t="s">
        <v>116</v>
      </c>
      <c r="G49" s="6" t="s">
        <v>117</v>
      </c>
      <c r="H49" s="6"/>
      <c r="I49" s="6"/>
      <c r="J49" s="6"/>
      <c r="K49" s="6"/>
      <c r="L49" s="276"/>
      <c r="M49" s="277"/>
      <c r="N49" s="277"/>
      <c r="O49" s="277"/>
      <c r="P49" s="277"/>
      <c r="Q49" s="277"/>
      <c r="R49" s="277"/>
      <c r="S49" s="277"/>
      <c r="T49" s="277"/>
      <c r="U49" s="277"/>
      <c r="V49" s="277"/>
      <c r="W49" s="277"/>
      <c r="X49" s="277"/>
      <c r="Y49" s="277"/>
      <c r="Z49" s="277"/>
      <c r="AA49" s="277"/>
      <c r="AB49" s="277"/>
      <c r="AC49" s="277"/>
      <c r="AD49" s="277"/>
      <c r="AE49" s="277"/>
      <c r="AF49" s="277"/>
      <c r="AG49" s="277"/>
      <c r="AH49" s="277"/>
      <c r="AI49" s="277"/>
      <c r="AJ49" s="277"/>
      <c r="AK49" s="277"/>
      <c r="AL49" s="6" t="s">
        <v>114</v>
      </c>
      <c r="AM49" s="6"/>
      <c r="AN49" s="6"/>
      <c r="AO49" s="6"/>
      <c r="AP49" s="6"/>
      <c r="BX49"/>
      <c r="BY49"/>
      <c r="BZ49"/>
      <c r="CA49"/>
      <c r="CB49"/>
      <c r="CC49"/>
      <c r="CD49"/>
      <c r="CE49"/>
      <c r="CF49"/>
      <c r="CG49"/>
      <c r="CH49"/>
      <c r="CI49"/>
      <c r="CJ49"/>
      <c r="CK49"/>
      <c r="CL49"/>
      <c r="CM49"/>
      <c r="CN49"/>
      <c r="CO49"/>
      <c r="CP49"/>
      <c r="CQ49"/>
      <c r="CR49"/>
      <c r="CS49"/>
      <c r="CT49"/>
      <c r="CU49"/>
      <c r="CV49"/>
      <c r="CW49"/>
      <c r="CX49"/>
    </row>
    <row r="50" spans="1:102" ht="15" customHeight="1">
      <c r="A50" s="4"/>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BX50"/>
      <c r="BY50"/>
      <c r="BZ50"/>
      <c r="CA50"/>
      <c r="CB50"/>
      <c r="CC50"/>
      <c r="CD50"/>
      <c r="CE50"/>
      <c r="CF50"/>
      <c r="CG50"/>
      <c r="CH50"/>
      <c r="CI50"/>
      <c r="CJ50"/>
      <c r="CK50"/>
      <c r="CL50"/>
      <c r="CM50"/>
      <c r="CN50"/>
      <c r="CO50"/>
      <c r="CP50"/>
      <c r="CQ50"/>
      <c r="CR50"/>
      <c r="CS50"/>
      <c r="CT50"/>
      <c r="CU50"/>
      <c r="CV50"/>
      <c r="CW50"/>
      <c r="CX50"/>
    </row>
    <row r="51" spans="1:102">
      <c r="A51" s="4"/>
      <c r="B51" s="6"/>
      <c r="C51" s="6"/>
      <c r="D51" s="6"/>
      <c r="E51" s="6" t="s">
        <v>113</v>
      </c>
      <c r="F51" s="6"/>
      <c r="G51" s="6" t="s">
        <v>115</v>
      </c>
      <c r="H51" s="6"/>
      <c r="I51" s="6"/>
      <c r="J51" s="6"/>
      <c r="K51" s="6"/>
      <c r="L51" s="276"/>
      <c r="M51" s="277"/>
      <c r="N51" s="277"/>
      <c r="O51" s="277"/>
      <c r="P51" s="277"/>
      <c r="Q51" s="277"/>
      <c r="R51" s="277"/>
      <c r="S51" s="277"/>
      <c r="T51" s="277"/>
      <c r="U51" s="277"/>
      <c r="V51" s="277"/>
      <c r="W51" s="277"/>
      <c r="X51" s="277"/>
      <c r="Y51" s="277"/>
      <c r="Z51" s="277"/>
      <c r="AA51" s="277"/>
      <c r="AB51" s="277"/>
      <c r="AC51" s="277"/>
      <c r="AD51" s="277"/>
      <c r="AE51" s="277"/>
      <c r="AF51" s="277"/>
      <c r="AG51" s="277"/>
      <c r="AH51" s="277"/>
      <c r="AI51" s="277"/>
      <c r="AJ51" s="277"/>
      <c r="AK51" s="277"/>
      <c r="AL51" s="6" t="s">
        <v>114</v>
      </c>
      <c r="AM51" s="6"/>
      <c r="AN51" s="6"/>
      <c r="AO51" s="6"/>
      <c r="AP51" s="6"/>
      <c r="BX51"/>
      <c r="BY51"/>
      <c r="BZ51"/>
      <c r="CA51"/>
      <c r="CB51"/>
      <c r="CC51"/>
      <c r="CD51"/>
      <c r="CE51"/>
      <c r="CF51"/>
      <c r="CG51"/>
      <c r="CH51"/>
      <c r="CI51"/>
      <c r="CJ51"/>
      <c r="CK51"/>
      <c r="CL51"/>
      <c r="CM51"/>
      <c r="CN51"/>
      <c r="CO51"/>
      <c r="CP51"/>
      <c r="CQ51"/>
      <c r="CR51"/>
      <c r="CS51"/>
      <c r="CT51"/>
      <c r="CU51"/>
      <c r="CV51"/>
      <c r="CW51"/>
      <c r="CX51"/>
    </row>
    <row r="52" spans="1:102" ht="7.5" customHeight="1">
      <c r="A52" s="4"/>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BX52"/>
      <c r="BY52"/>
      <c r="BZ52"/>
      <c r="CA52"/>
      <c r="CB52"/>
      <c r="CC52"/>
      <c r="CD52"/>
      <c r="CE52"/>
      <c r="CF52"/>
      <c r="CG52"/>
      <c r="CH52"/>
      <c r="CI52"/>
      <c r="CJ52"/>
      <c r="CK52"/>
      <c r="CL52"/>
      <c r="CM52"/>
      <c r="CN52"/>
      <c r="CO52"/>
      <c r="CP52"/>
      <c r="CQ52"/>
      <c r="CR52"/>
      <c r="CS52"/>
      <c r="CT52"/>
      <c r="CU52"/>
      <c r="CV52"/>
      <c r="CW52"/>
      <c r="CX52"/>
    </row>
    <row r="53" spans="1:102">
      <c r="A53" s="4"/>
      <c r="B53" s="6"/>
      <c r="C53" s="6"/>
      <c r="D53" s="6"/>
      <c r="E53" s="6" t="s">
        <v>113</v>
      </c>
      <c r="F53" s="6" t="s">
        <v>116</v>
      </c>
      <c r="G53" s="6" t="s">
        <v>117</v>
      </c>
      <c r="H53" s="6"/>
      <c r="I53" s="6"/>
      <c r="J53" s="6"/>
      <c r="K53" s="6"/>
      <c r="L53" s="276"/>
      <c r="M53" s="277"/>
      <c r="N53" s="277"/>
      <c r="O53" s="277"/>
      <c r="P53" s="277"/>
      <c r="Q53" s="277"/>
      <c r="R53" s="277"/>
      <c r="S53" s="277"/>
      <c r="T53" s="277"/>
      <c r="U53" s="277"/>
      <c r="V53" s="277"/>
      <c r="W53" s="277"/>
      <c r="X53" s="277"/>
      <c r="Y53" s="277"/>
      <c r="Z53" s="277"/>
      <c r="AA53" s="277"/>
      <c r="AB53" s="277"/>
      <c r="AC53" s="277"/>
      <c r="AD53" s="277"/>
      <c r="AE53" s="277"/>
      <c r="AF53" s="277"/>
      <c r="AG53" s="277"/>
      <c r="AH53" s="277"/>
      <c r="AI53" s="277"/>
      <c r="AJ53" s="277"/>
      <c r="AK53" s="277"/>
      <c r="AL53" s="6" t="s">
        <v>114</v>
      </c>
      <c r="AM53" s="6"/>
      <c r="AN53" s="6"/>
      <c r="AO53" s="6"/>
      <c r="AP53" s="6"/>
      <c r="BX53"/>
      <c r="BY53"/>
      <c r="BZ53"/>
      <c r="CA53"/>
      <c r="CB53"/>
      <c r="CC53"/>
      <c r="CD53"/>
      <c r="CE53"/>
      <c r="CF53"/>
      <c r="CG53"/>
      <c r="CH53"/>
      <c r="CI53"/>
      <c r="CJ53"/>
      <c r="CK53"/>
      <c r="CL53"/>
      <c r="CM53"/>
      <c r="CN53"/>
      <c r="CO53"/>
      <c r="CP53"/>
      <c r="CQ53"/>
      <c r="CR53"/>
      <c r="CS53"/>
      <c r="CT53"/>
      <c r="CU53"/>
      <c r="CV53"/>
      <c r="CW53"/>
      <c r="CX53"/>
    </row>
    <row r="54" spans="1:102" ht="14.45" customHeight="1">
      <c r="A54" s="4"/>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BX54"/>
      <c r="BY54"/>
      <c r="BZ54"/>
      <c r="CA54"/>
      <c r="CB54"/>
      <c r="CC54"/>
      <c r="CD54"/>
      <c r="CE54"/>
      <c r="CF54"/>
      <c r="CG54"/>
      <c r="CH54"/>
      <c r="CI54"/>
      <c r="CJ54"/>
      <c r="CK54"/>
      <c r="CL54"/>
      <c r="CM54"/>
      <c r="CN54"/>
      <c r="CO54"/>
      <c r="CP54"/>
      <c r="CQ54"/>
      <c r="CR54"/>
      <c r="CS54"/>
      <c r="CT54"/>
      <c r="CU54"/>
      <c r="CV54"/>
      <c r="CW54"/>
      <c r="CX54"/>
    </row>
    <row r="55" spans="1:102">
      <c r="A55" s="4"/>
      <c r="B55" s="6"/>
      <c r="C55" s="6"/>
      <c r="D55" s="6"/>
      <c r="E55" s="6" t="s">
        <v>113</v>
      </c>
      <c r="F55" s="6"/>
      <c r="G55" s="6" t="s">
        <v>115</v>
      </c>
      <c r="H55" s="6"/>
      <c r="I55" s="6"/>
      <c r="J55" s="6"/>
      <c r="K55" s="6"/>
      <c r="L55" s="276"/>
      <c r="M55" s="277"/>
      <c r="N55" s="277"/>
      <c r="O55" s="277"/>
      <c r="P55" s="277"/>
      <c r="Q55" s="277"/>
      <c r="R55" s="277"/>
      <c r="S55" s="277"/>
      <c r="T55" s="277"/>
      <c r="U55" s="277"/>
      <c r="V55" s="277"/>
      <c r="W55" s="277"/>
      <c r="X55" s="277"/>
      <c r="Y55" s="277"/>
      <c r="Z55" s="277"/>
      <c r="AA55" s="277"/>
      <c r="AB55" s="277"/>
      <c r="AC55" s="277"/>
      <c r="AD55" s="277"/>
      <c r="AE55" s="277"/>
      <c r="AF55" s="277"/>
      <c r="AG55" s="277"/>
      <c r="AH55" s="277"/>
      <c r="AI55" s="277"/>
      <c r="AJ55" s="277"/>
      <c r="AK55" s="277"/>
      <c r="AL55" s="6" t="s">
        <v>114</v>
      </c>
      <c r="AM55" s="6"/>
      <c r="AN55" s="6"/>
      <c r="AO55" s="6"/>
      <c r="AP55" s="6"/>
      <c r="BX55"/>
      <c r="BY55"/>
      <c r="BZ55"/>
      <c r="CA55"/>
      <c r="CB55"/>
      <c r="CC55"/>
      <c r="CD55"/>
      <c r="CE55"/>
      <c r="CF55"/>
      <c r="CG55"/>
      <c r="CH55"/>
      <c r="CI55"/>
      <c r="CJ55"/>
      <c r="CK55"/>
      <c r="CL55"/>
      <c r="CM55"/>
      <c r="CN55"/>
      <c r="CO55"/>
      <c r="CP55"/>
      <c r="CQ55"/>
      <c r="CR55"/>
      <c r="CS55"/>
      <c r="CT55"/>
      <c r="CU55"/>
      <c r="CV55"/>
      <c r="CW55"/>
      <c r="CX55"/>
    </row>
    <row r="56" spans="1:102" ht="7.5" customHeight="1">
      <c r="A56" s="4"/>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BX56"/>
      <c r="BY56"/>
      <c r="BZ56"/>
      <c r="CA56"/>
      <c r="CB56"/>
      <c r="CC56"/>
      <c r="CD56"/>
      <c r="CE56"/>
      <c r="CF56"/>
      <c r="CG56"/>
      <c r="CH56"/>
      <c r="CI56"/>
      <c r="CJ56"/>
      <c r="CK56"/>
      <c r="CL56"/>
      <c r="CM56"/>
      <c r="CN56"/>
      <c r="CO56"/>
      <c r="CP56"/>
      <c r="CQ56"/>
      <c r="CR56"/>
      <c r="CS56"/>
      <c r="CT56"/>
      <c r="CU56"/>
      <c r="CV56"/>
      <c r="CW56"/>
      <c r="CX56"/>
    </row>
    <row r="57" spans="1:102">
      <c r="A57" s="4"/>
      <c r="B57" s="6"/>
      <c r="C57" s="6"/>
      <c r="D57" s="6"/>
      <c r="E57" s="6" t="s">
        <v>113</v>
      </c>
      <c r="F57" s="6" t="s">
        <v>116</v>
      </c>
      <c r="G57" s="6" t="s">
        <v>117</v>
      </c>
      <c r="H57" s="6"/>
      <c r="I57" s="6"/>
      <c r="J57" s="6"/>
      <c r="K57" s="6"/>
      <c r="L57" s="276"/>
      <c r="M57" s="277"/>
      <c r="N57" s="277"/>
      <c r="O57" s="277"/>
      <c r="P57" s="277"/>
      <c r="Q57" s="277"/>
      <c r="R57" s="277"/>
      <c r="S57" s="277"/>
      <c r="T57" s="277"/>
      <c r="U57" s="277"/>
      <c r="V57" s="277"/>
      <c r="W57" s="277"/>
      <c r="X57" s="277"/>
      <c r="Y57" s="277"/>
      <c r="Z57" s="277"/>
      <c r="AA57" s="277"/>
      <c r="AB57" s="277"/>
      <c r="AC57" s="277"/>
      <c r="AD57" s="277"/>
      <c r="AE57" s="277"/>
      <c r="AF57" s="277"/>
      <c r="AG57" s="277"/>
      <c r="AH57" s="277"/>
      <c r="AI57" s="277"/>
      <c r="AJ57" s="277"/>
      <c r="AK57" s="277"/>
      <c r="AL57" s="6" t="s">
        <v>114</v>
      </c>
      <c r="AM57" s="6"/>
      <c r="AN57" s="6"/>
      <c r="AO57" s="6"/>
      <c r="AP57" s="6"/>
      <c r="BX57"/>
      <c r="BY57"/>
      <c r="BZ57"/>
      <c r="CA57"/>
      <c r="CB57"/>
      <c r="CC57"/>
      <c r="CD57"/>
      <c r="CE57"/>
      <c r="CF57"/>
      <c r="CG57"/>
      <c r="CH57"/>
      <c r="CI57"/>
      <c r="CJ57"/>
      <c r="CK57"/>
      <c r="CL57"/>
      <c r="CM57"/>
      <c r="CN57"/>
      <c r="CO57"/>
      <c r="CP57"/>
      <c r="CQ57"/>
      <c r="CR57"/>
      <c r="CS57"/>
      <c r="CT57"/>
      <c r="CU57"/>
      <c r="CV57"/>
      <c r="CW57"/>
      <c r="CX57"/>
    </row>
    <row r="58" spans="1:102">
      <c r="A58" s="4"/>
      <c r="B58" s="6"/>
      <c r="C58" s="6"/>
      <c r="D58" s="6"/>
      <c r="E58" s="6"/>
      <c r="F58" s="6"/>
      <c r="G58" s="6"/>
      <c r="H58" s="6"/>
      <c r="I58" s="6"/>
      <c r="J58" s="6"/>
      <c r="K58" s="6"/>
      <c r="L58" s="6"/>
      <c r="M58" s="9" t="s">
        <v>268</v>
      </c>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BX58"/>
      <c r="BY58"/>
      <c r="BZ58"/>
      <c r="CA58"/>
      <c r="CB58"/>
      <c r="CC58"/>
      <c r="CD58"/>
      <c r="CE58"/>
      <c r="CF58"/>
      <c r="CG58"/>
      <c r="CH58"/>
      <c r="CI58"/>
      <c r="CJ58"/>
      <c r="CK58"/>
      <c r="CL58"/>
      <c r="CM58"/>
      <c r="CN58"/>
      <c r="CO58"/>
      <c r="CP58"/>
      <c r="CQ58"/>
      <c r="CR58"/>
      <c r="CS58"/>
      <c r="CT58"/>
      <c r="CU58"/>
      <c r="CV58"/>
      <c r="CW58"/>
      <c r="CX58"/>
    </row>
    <row r="59" spans="1:102" ht="9.75" customHeight="1">
      <c r="A59" s="164"/>
      <c r="B59" s="165"/>
      <c r="C59" s="166"/>
      <c r="D59" s="166"/>
      <c r="E59" s="166"/>
      <c r="F59" s="166"/>
      <c r="G59" s="166"/>
      <c r="H59" s="166"/>
      <c r="I59" s="166"/>
      <c r="J59" s="166"/>
      <c r="K59" s="166"/>
      <c r="L59" s="166"/>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6"/>
      <c r="AM59" s="166"/>
      <c r="AN59" s="166"/>
      <c r="AO59" s="168"/>
      <c r="AP59" s="6"/>
      <c r="BX59"/>
      <c r="BY59"/>
      <c r="BZ59"/>
      <c r="CA59"/>
      <c r="CB59"/>
      <c r="CC59"/>
      <c r="CD59"/>
      <c r="CE59"/>
      <c r="CF59"/>
      <c r="CG59"/>
      <c r="CH59"/>
      <c r="CI59"/>
      <c r="CJ59"/>
      <c r="CK59"/>
      <c r="CL59"/>
      <c r="CM59"/>
      <c r="CN59"/>
      <c r="CO59"/>
      <c r="CP59"/>
      <c r="CQ59"/>
      <c r="CR59"/>
      <c r="CS59"/>
      <c r="CT59"/>
      <c r="CU59"/>
      <c r="CV59"/>
      <c r="CW59"/>
      <c r="CX59"/>
    </row>
    <row r="60" spans="1:102">
      <c r="A60" s="169" t="s">
        <v>191</v>
      </c>
      <c r="B60" s="4"/>
      <c r="C60" s="6"/>
      <c r="D60" s="6"/>
      <c r="E60" s="6"/>
      <c r="F60" s="6"/>
      <c r="G60" s="6"/>
      <c r="H60" s="6"/>
      <c r="I60" s="6"/>
      <c r="J60" s="6"/>
      <c r="K60" s="6"/>
      <c r="L60" s="6"/>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0"/>
      <c r="AJ60" s="170"/>
      <c r="AK60" s="170"/>
      <c r="AL60" s="6"/>
      <c r="AM60" s="6"/>
      <c r="AN60" s="6"/>
      <c r="AO60" s="171"/>
      <c r="AP60" s="6"/>
      <c r="BX60"/>
      <c r="BY60"/>
      <c r="BZ60"/>
      <c r="CA60"/>
      <c r="CB60"/>
      <c r="CC60"/>
      <c r="CD60"/>
      <c r="CE60"/>
      <c r="CF60"/>
      <c r="CG60"/>
      <c r="CH60"/>
      <c r="CI60"/>
      <c r="CJ60"/>
      <c r="CK60"/>
      <c r="CL60"/>
      <c r="CM60"/>
      <c r="CN60"/>
      <c r="CO60"/>
      <c r="CP60"/>
      <c r="CQ60"/>
      <c r="CR60"/>
      <c r="CS60"/>
      <c r="CT60"/>
      <c r="CU60"/>
      <c r="CV60"/>
      <c r="CW60"/>
      <c r="CX60"/>
    </row>
    <row r="61" spans="1:102" ht="11.25" customHeight="1">
      <c r="A61" s="169"/>
      <c r="B61" s="4"/>
      <c r="C61" s="6"/>
      <c r="D61" s="6"/>
      <c r="E61" s="6"/>
      <c r="F61" s="6"/>
      <c r="G61" s="6"/>
      <c r="H61" s="6"/>
      <c r="I61" s="6"/>
      <c r="J61" s="6"/>
      <c r="K61" s="6"/>
      <c r="L61" s="6"/>
      <c r="M61" s="170"/>
      <c r="N61" s="170"/>
      <c r="O61" s="170"/>
      <c r="P61" s="170"/>
      <c r="Q61" s="170"/>
      <c r="R61" s="170"/>
      <c r="S61" s="170"/>
      <c r="T61" s="170"/>
      <c r="U61" s="170"/>
      <c r="V61" s="170"/>
      <c r="W61" s="170"/>
      <c r="X61" s="170"/>
      <c r="Y61" s="170"/>
      <c r="Z61" s="170"/>
      <c r="AA61" s="170"/>
      <c r="AB61" s="170"/>
      <c r="AC61" s="170"/>
      <c r="AD61" s="170"/>
      <c r="AE61" s="170"/>
      <c r="AF61" s="170"/>
      <c r="AG61" s="170"/>
      <c r="AH61" s="170"/>
      <c r="AI61" s="170"/>
      <c r="AJ61" s="170"/>
      <c r="AK61" s="170"/>
      <c r="AL61" s="6"/>
      <c r="AM61" s="6"/>
      <c r="AN61" s="6"/>
      <c r="AO61" s="171"/>
      <c r="AP61" s="6"/>
      <c r="BX61"/>
      <c r="BY61"/>
      <c r="BZ61"/>
      <c r="CA61"/>
      <c r="CB61"/>
      <c r="CC61"/>
      <c r="CD61"/>
      <c r="CE61"/>
      <c r="CF61"/>
      <c r="CG61"/>
      <c r="CH61"/>
      <c r="CI61"/>
      <c r="CJ61"/>
      <c r="CK61"/>
      <c r="CL61"/>
      <c r="CM61"/>
      <c r="CN61"/>
      <c r="CO61"/>
      <c r="CP61"/>
      <c r="CQ61"/>
      <c r="CR61"/>
      <c r="CS61"/>
      <c r="CT61"/>
      <c r="CU61"/>
      <c r="CV61"/>
      <c r="CW61"/>
      <c r="CX61"/>
    </row>
    <row r="62" spans="1:102" ht="19.5" customHeight="1">
      <c r="A62" s="172"/>
      <c r="B62" s="262"/>
      <c r="C62" s="195"/>
      <c r="D62" s="281" t="s">
        <v>199</v>
      </c>
      <c r="E62" s="282"/>
      <c r="F62" s="282"/>
      <c r="G62" s="282"/>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173"/>
      <c r="AP62" s="6"/>
      <c r="BX62"/>
      <c r="BY62"/>
      <c r="BZ62"/>
      <c r="CA62"/>
      <c r="CB62"/>
      <c r="CC62"/>
      <c r="CD62"/>
      <c r="CE62"/>
      <c r="CF62"/>
      <c r="CG62"/>
      <c r="CH62"/>
      <c r="CI62"/>
      <c r="CJ62"/>
      <c r="CK62"/>
      <c r="CL62"/>
      <c r="CM62"/>
      <c r="CN62"/>
      <c r="CO62"/>
      <c r="CP62"/>
      <c r="CQ62"/>
      <c r="CR62"/>
      <c r="CS62"/>
      <c r="CT62"/>
      <c r="CU62"/>
      <c r="CV62"/>
      <c r="CW62"/>
      <c r="CX62"/>
    </row>
    <row r="63" spans="1:102">
      <c r="A63" s="172"/>
      <c r="B63" s="194"/>
      <c r="C63" s="195"/>
      <c r="D63" s="282"/>
      <c r="E63" s="282"/>
      <c r="F63" s="282"/>
      <c r="G63" s="282"/>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173"/>
      <c r="AP63" s="6"/>
      <c r="BX63"/>
      <c r="BY63"/>
      <c r="BZ63"/>
      <c r="CA63"/>
      <c r="CB63"/>
      <c r="CC63"/>
      <c r="CD63"/>
      <c r="CE63"/>
      <c r="CF63"/>
      <c r="CG63"/>
      <c r="CH63"/>
      <c r="CI63"/>
      <c r="CJ63"/>
      <c r="CK63"/>
      <c r="CL63"/>
      <c r="CM63"/>
      <c r="CN63"/>
      <c r="CO63"/>
      <c r="CP63"/>
      <c r="CQ63"/>
      <c r="CR63"/>
      <c r="CS63"/>
      <c r="CT63"/>
      <c r="CU63"/>
      <c r="CV63"/>
      <c r="CW63"/>
      <c r="CX63"/>
    </row>
    <row r="64" spans="1:102">
      <c r="A64" s="172"/>
      <c r="B64" s="194"/>
      <c r="C64" s="195"/>
      <c r="D64" s="282"/>
      <c r="E64" s="282"/>
      <c r="F64" s="282"/>
      <c r="G64" s="282"/>
      <c r="H64" s="282"/>
      <c r="I64" s="282"/>
      <c r="J64" s="282"/>
      <c r="K64" s="282"/>
      <c r="L64" s="282"/>
      <c r="M64" s="282"/>
      <c r="N64" s="282"/>
      <c r="O64" s="282"/>
      <c r="P64" s="282"/>
      <c r="Q64" s="282"/>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173"/>
      <c r="AP64" s="6"/>
      <c r="BX64"/>
      <c r="BY64"/>
      <c r="BZ64"/>
      <c r="CA64"/>
      <c r="CB64"/>
      <c r="CC64"/>
      <c r="CD64"/>
      <c r="CE64"/>
      <c r="CF64"/>
      <c r="CG64"/>
      <c r="CH64"/>
      <c r="CI64"/>
      <c r="CJ64"/>
      <c r="CK64"/>
      <c r="CL64"/>
      <c r="CM64"/>
      <c r="CN64"/>
      <c r="CO64"/>
      <c r="CP64"/>
      <c r="CQ64"/>
      <c r="CR64"/>
      <c r="CS64"/>
      <c r="CT64"/>
      <c r="CU64"/>
      <c r="CV64"/>
      <c r="CW64"/>
      <c r="CX64"/>
    </row>
    <row r="65" spans="1:102">
      <c r="A65" s="174"/>
      <c r="B65" s="196"/>
      <c r="C65" s="195"/>
      <c r="D65" s="175"/>
      <c r="E65" s="175"/>
      <c r="F65" s="175"/>
      <c r="G65" s="175"/>
      <c r="H65" s="175"/>
      <c r="I65" s="175"/>
      <c r="J65" s="175"/>
      <c r="K65" s="175"/>
      <c r="L65" s="175"/>
      <c r="M65" s="175"/>
      <c r="N65" s="175"/>
      <c r="O65" s="175"/>
      <c r="P65" s="175"/>
      <c r="Q65" s="175"/>
      <c r="R65" s="175"/>
      <c r="S65" s="175"/>
      <c r="T65" s="175"/>
      <c r="U65" s="175"/>
      <c r="V65" s="175"/>
      <c r="W65" s="175"/>
      <c r="X65" s="175"/>
      <c r="Y65" s="175"/>
      <c r="Z65" s="175"/>
      <c r="AA65" s="175"/>
      <c r="AB65" s="175"/>
      <c r="AC65" s="175"/>
      <c r="AD65" s="175"/>
      <c r="AE65" s="175"/>
      <c r="AF65" s="175"/>
      <c r="AG65" s="175"/>
      <c r="AH65" s="175"/>
      <c r="AI65" s="175"/>
      <c r="AJ65" s="175"/>
      <c r="AK65" s="175"/>
      <c r="AL65" s="175"/>
      <c r="AM65" s="175"/>
      <c r="AN65" s="175"/>
      <c r="AO65" s="173"/>
      <c r="BX65"/>
      <c r="BY65"/>
      <c r="BZ65"/>
      <c r="CA65"/>
      <c r="CB65"/>
      <c r="CC65"/>
      <c r="CD65"/>
      <c r="CE65"/>
      <c r="CF65"/>
      <c r="CG65"/>
      <c r="CH65"/>
      <c r="CI65"/>
      <c r="CJ65"/>
      <c r="CK65"/>
      <c r="CL65"/>
      <c r="CM65"/>
      <c r="CN65"/>
      <c r="CO65"/>
      <c r="CP65"/>
      <c r="CQ65"/>
      <c r="CR65"/>
      <c r="CS65"/>
      <c r="CT65"/>
      <c r="CU65"/>
      <c r="CV65"/>
      <c r="CW65"/>
      <c r="CX65"/>
    </row>
    <row r="66" spans="1:102" ht="20.25" customHeight="1">
      <c r="A66" s="174"/>
      <c r="B66" s="262"/>
      <c r="C66" s="195"/>
      <c r="D66" s="326" t="s">
        <v>288</v>
      </c>
      <c r="E66" s="282"/>
      <c r="F66" s="282"/>
      <c r="G66" s="282"/>
      <c r="H66" s="282"/>
      <c r="I66" s="282"/>
      <c r="J66" s="282"/>
      <c r="K66" s="282"/>
      <c r="L66" s="282"/>
      <c r="M66" s="282"/>
      <c r="N66" s="282"/>
      <c r="O66" s="282"/>
      <c r="P66" s="282"/>
      <c r="Q66" s="282"/>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173"/>
    </row>
    <row r="67" spans="1:102">
      <c r="A67" s="174"/>
      <c r="B67" s="194"/>
      <c r="C67" s="195"/>
      <c r="D67" s="176"/>
      <c r="E67" s="176"/>
      <c r="F67" s="176"/>
      <c r="G67" s="176"/>
      <c r="H67" s="176"/>
      <c r="I67" s="176"/>
      <c r="J67" s="176"/>
      <c r="K67" s="176"/>
      <c r="L67" s="176"/>
      <c r="M67" s="176"/>
      <c r="N67" s="176"/>
      <c r="O67" s="176"/>
      <c r="P67" s="176"/>
      <c r="Q67" s="176"/>
      <c r="R67" s="176"/>
      <c r="S67" s="176"/>
      <c r="T67" s="176"/>
      <c r="U67" s="176"/>
      <c r="V67" s="176"/>
      <c r="W67" s="176"/>
      <c r="X67" s="176"/>
      <c r="Y67" s="176"/>
      <c r="Z67" s="176"/>
      <c r="AA67" s="176"/>
      <c r="AB67" s="176"/>
      <c r="AC67" s="176"/>
      <c r="AD67" s="176"/>
      <c r="AE67" s="176"/>
      <c r="AF67" s="176"/>
      <c r="AG67" s="176"/>
      <c r="AH67" s="176"/>
      <c r="AI67" s="176"/>
      <c r="AJ67" s="176"/>
      <c r="AK67" s="176"/>
      <c r="AL67" s="176"/>
      <c r="AM67" s="176"/>
      <c r="AN67" s="176"/>
      <c r="AO67" s="173"/>
    </row>
    <row r="68" spans="1:102" ht="20.25" customHeight="1">
      <c r="A68" s="174"/>
      <c r="B68" s="262"/>
      <c r="C68" s="195"/>
      <c r="D68" s="326" t="s">
        <v>122</v>
      </c>
      <c r="E68" s="282"/>
      <c r="F68" s="282"/>
      <c r="G68" s="282"/>
      <c r="H68" s="282"/>
      <c r="I68" s="282"/>
      <c r="J68" s="282"/>
      <c r="K68" s="282"/>
      <c r="L68" s="282"/>
      <c r="M68" s="282"/>
      <c r="N68" s="282"/>
      <c r="O68" s="282"/>
      <c r="P68" s="282"/>
      <c r="Q68" s="282"/>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173"/>
      <c r="AR68" s="6"/>
    </row>
    <row r="69" spans="1:102">
      <c r="A69" s="174"/>
      <c r="B69" s="194"/>
      <c r="C69" s="195"/>
      <c r="D69" s="176"/>
      <c r="E69" s="176"/>
      <c r="F69" s="176"/>
      <c r="G69" s="176"/>
      <c r="H69" s="176"/>
      <c r="I69" s="176"/>
      <c r="J69" s="176"/>
      <c r="K69" s="176"/>
      <c r="L69" s="176"/>
      <c r="M69" s="176"/>
      <c r="N69" s="176"/>
      <c r="O69" s="176"/>
      <c r="P69" s="176"/>
      <c r="Q69" s="176"/>
      <c r="R69" s="176"/>
      <c r="S69" s="176"/>
      <c r="T69" s="176"/>
      <c r="U69" s="176"/>
      <c r="V69" s="176"/>
      <c r="W69" s="176"/>
      <c r="X69" s="176"/>
      <c r="Y69" s="176"/>
      <c r="Z69" s="176"/>
      <c r="AA69" s="176"/>
      <c r="AB69" s="176"/>
      <c r="AC69" s="176"/>
      <c r="AD69" s="176"/>
      <c r="AE69" s="176"/>
      <c r="AF69" s="176"/>
      <c r="AG69" s="176"/>
      <c r="AH69" s="176"/>
      <c r="AI69" s="176"/>
      <c r="AJ69" s="176"/>
      <c r="AK69" s="176"/>
      <c r="AL69" s="176"/>
      <c r="AM69" s="176"/>
      <c r="AN69" s="176"/>
      <c r="AO69" s="173"/>
      <c r="AP69" s="6"/>
    </row>
    <row r="70" spans="1:102" ht="20.25" customHeight="1">
      <c r="A70" s="174"/>
      <c r="B70" s="262"/>
      <c r="C70" s="195"/>
      <c r="D70" s="326" t="s">
        <v>123</v>
      </c>
      <c r="E70" s="282"/>
      <c r="F70" s="282"/>
      <c r="G70" s="282"/>
      <c r="H70" s="282"/>
      <c r="I70" s="282"/>
      <c r="J70" s="282"/>
      <c r="K70" s="282"/>
      <c r="L70" s="282"/>
      <c r="M70" s="282"/>
      <c r="N70" s="282"/>
      <c r="O70" s="282"/>
      <c r="P70" s="282"/>
      <c r="Q70" s="282"/>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173"/>
      <c r="AP70" s="6"/>
    </row>
    <row r="71" spans="1:102">
      <c r="A71" s="177"/>
      <c r="B71" s="197"/>
      <c r="C71" s="198"/>
      <c r="D71" s="179"/>
      <c r="E71" s="179"/>
      <c r="F71" s="179"/>
      <c r="G71" s="179"/>
      <c r="H71" s="179"/>
      <c r="I71" s="179"/>
      <c r="J71" s="179"/>
      <c r="K71" s="179"/>
      <c r="L71" s="179"/>
      <c r="M71" s="179"/>
      <c r="N71" s="179"/>
      <c r="O71" s="179"/>
      <c r="P71" s="179"/>
      <c r="Q71" s="179"/>
      <c r="R71" s="179"/>
      <c r="S71" s="179"/>
      <c r="T71" s="179"/>
      <c r="U71" s="179"/>
      <c r="V71" s="179"/>
      <c r="W71" s="179"/>
      <c r="X71" s="179"/>
      <c r="Y71" s="179"/>
      <c r="Z71" s="179"/>
      <c r="AA71" s="179"/>
      <c r="AB71" s="179"/>
      <c r="AC71" s="179"/>
      <c r="AD71" s="179"/>
      <c r="AE71" s="179"/>
      <c r="AF71" s="179"/>
      <c r="AG71" s="179"/>
      <c r="AH71" s="179"/>
      <c r="AI71" s="179"/>
      <c r="AJ71" s="179"/>
      <c r="AK71" s="179"/>
      <c r="AL71" s="179"/>
      <c r="AM71" s="179"/>
      <c r="AN71" s="179"/>
      <c r="AO71" s="178"/>
    </row>
  </sheetData>
  <sheetProtection algorithmName="SHA-512" hashValue="PFw24P6lPVMMzUtIQlEFWaiMc2sezoZ2M0Q2FoNf5IIgW1QrGRtaUQ6GeLadDxkI+uXKid3gethXkvSkIJzR1g==" saltValue="q09gawRxwBzixrXEp0nnCg==" spinCount="100000" sheet="1" selectLockedCells="1"/>
  <mergeCells count="51">
    <mergeCell ref="D66:AN66"/>
    <mergeCell ref="D68:AN68"/>
    <mergeCell ref="D70:AN70"/>
    <mergeCell ref="A3:AO3"/>
    <mergeCell ref="A11:A19"/>
    <mergeCell ref="B13:K15"/>
    <mergeCell ref="B17:M17"/>
    <mergeCell ref="L15:AO15"/>
    <mergeCell ref="Q17:AA17"/>
    <mergeCell ref="B18:D19"/>
    <mergeCell ref="E18:M18"/>
    <mergeCell ref="Q18:AA18"/>
    <mergeCell ref="E19:M19"/>
    <mergeCell ref="Q19:AA19"/>
    <mergeCell ref="AG5:AH5"/>
    <mergeCell ref="AJ5:AK5"/>
    <mergeCell ref="AM5:AN5"/>
    <mergeCell ref="L11:AO11"/>
    <mergeCell ref="L12:AO12"/>
    <mergeCell ref="A7:Q7"/>
    <mergeCell ref="Q13:S13"/>
    <mergeCell ref="U13:X13"/>
    <mergeCell ref="Z10:AO10"/>
    <mergeCell ref="L14:O14"/>
    <mergeCell ref="P14:AO14"/>
    <mergeCell ref="Q16:S16"/>
    <mergeCell ref="Z22:AB22"/>
    <mergeCell ref="AC22:AN22"/>
    <mergeCell ref="AF18:AO18"/>
    <mergeCell ref="AF19:AO19"/>
    <mergeCell ref="AB16:AE16"/>
    <mergeCell ref="Y16:AA16"/>
    <mergeCell ref="U16:W16"/>
    <mergeCell ref="AF16:AO16"/>
    <mergeCell ref="AF17:AO17"/>
    <mergeCell ref="I22:X22"/>
    <mergeCell ref="L49:AK49"/>
    <mergeCell ref="Q29:W29"/>
    <mergeCell ref="Q25:W25"/>
    <mergeCell ref="D62:AN64"/>
    <mergeCell ref="AG23:AM23"/>
    <mergeCell ref="L47:AK47"/>
    <mergeCell ref="K32:X32"/>
    <mergeCell ref="Z32:AB32"/>
    <mergeCell ref="AC32:AN32"/>
    <mergeCell ref="AG33:AM33"/>
    <mergeCell ref="Q35:W35"/>
    <mergeCell ref="L51:AK51"/>
    <mergeCell ref="L53:AK53"/>
    <mergeCell ref="L55:AK55"/>
    <mergeCell ref="L57:AK57"/>
  </mergeCells>
  <phoneticPr fontId="3"/>
  <dataValidations count="3">
    <dataValidation type="list" allowBlank="1" showInputMessage="1" showErrorMessage="1" sqref="Z32:AB32 Z22:AB22" xr:uid="{8345CD59-9A2B-43A0-8799-C346E41A548D}">
      <formula1>$BI$22:$BI$27</formula1>
    </dataValidation>
    <dataValidation type="list" allowBlank="1" showInputMessage="1" showErrorMessage="1" sqref="B62 B66 B68 B70" xr:uid="{29FFAE00-294A-4EBB-8F51-4E3C60FAD86B}">
      <formula1>$BJ$22</formula1>
    </dataValidation>
    <dataValidation type="list" allowBlank="1" showInputMessage="1" showErrorMessage="1" sqref="Z10:AO10" xr:uid="{6EE855BA-D0E4-4565-9361-885A2EAB90E6}">
      <formula1>"石川県木造住宅協会,石川県建設業協会,石川県建築組合連合会,石川県工務店協会,石川県瓦工事協同組合"</formula1>
    </dataValidation>
  </dataValidations>
  <printOptions horizontalCentered="1" verticalCentered="1"/>
  <pageMargins left="0.62992125984251968" right="0.23622047244094491" top="0.35433070866141736" bottom="0.15748031496062992" header="0.31496062992125984" footer="0.31496062992125984"/>
  <pageSetup paperSize="9" scale="6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2DC6E-D6F3-4DE7-98F1-7A921FD52E23}">
  <sheetPr>
    <pageSetUpPr fitToPage="1"/>
  </sheetPr>
  <dimension ref="A1:J17"/>
  <sheetViews>
    <sheetView showZeros="0" view="pageBreakPreview" zoomScale="85" zoomScaleNormal="100" zoomScaleSheetLayoutView="85" workbookViewId="0">
      <selection activeCell="I1" sqref="I1"/>
    </sheetView>
  </sheetViews>
  <sheetFormatPr defaultColWidth="9" defaultRowHeight="14.25"/>
  <cols>
    <col min="1" max="1" width="9" style="3"/>
    <col min="2" max="2" width="28.625" style="7" customWidth="1"/>
    <col min="3" max="3" width="19.5" style="3" customWidth="1"/>
    <col min="4" max="4" width="5.75" style="208" customWidth="1"/>
    <col min="5" max="5" width="88.625" style="30" customWidth="1"/>
    <col min="6" max="7" width="16.625" style="30" customWidth="1"/>
    <col min="8" max="8" width="8.375" style="30" customWidth="1"/>
    <col min="9" max="9" width="17.625" style="3" customWidth="1"/>
    <col min="10" max="10" width="9" style="3" customWidth="1"/>
    <col min="11" max="16384" width="9" style="3"/>
  </cols>
  <sheetData>
    <row r="1" spans="1:10" ht="26.25" thickBot="1">
      <c r="A1" s="193" t="s">
        <v>264</v>
      </c>
      <c r="B1" s="193"/>
      <c r="C1" s="193"/>
      <c r="G1" s="225" t="s">
        <v>256</v>
      </c>
      <c r="H1" s="208"/>
    </row>
    <row r="2" spans="1:10">
      <c r="F2" s="238"/>
    </row>
    <row r="3" spans="1:10" s="22" customFormat="1" ht="36.75" customHeight="1">
      <c r="A3" s="361" t="s">
        <v>238</v>
      </c>
      <c r="B3" s="362" t="s">
        <v>215</v>
      </c>
      <c r="C3" s="362" t="s">
        <v>193</v>
      </c>
      <c r="D3" s="362"/>
      <c r="E3" s="362" t="s">
        <v>234</v>
      </c>
      <c r="F3" s="363" t="s">
        <v>224</v>
      </c>
      <c r="G3" s="364"/>
      <c r="H3" s="223"/>
    </row>
    <row r="4" spans="1:10" s="22" customFormat="1" ht="36.75" customHeight="1">
      <c r="A4" s="362"/>
      <c r="B4" s="362"/>
      <c r="C4" s="362"/>
      <c r="D4" s="362"/>
      <c r="E4" s="362"/>
      <c r="F4" s="365"/>
      <c r="G4" s="366"/>
      <c r="H4" s="223"/>
    </row>
    <row r="5" spans="1:10" s="22" customFormat="1" ht="36.75" customHeight="1">
      <c r="A5" s="221">
        <v>1</v>
      </c>
      <c r="B5" s="231">
        <f>'（様式1-2）出張一覧表（見積出張　細目）'!B5</f>
        <v>0</v>
      </c>
      <c r="C5" s="231">
        <f>'（様式1-2）出張一覧表（見積出張　細目）'!C5</f>
        <v>0</v>
      </c>
      <c r="D5" s="232" t="s">
        <v>223</v>
      </c>
      <c r="E5" s="233">
        <f>'（様式1-2）出張一覧表（見積出張　細目）'!E5</f>
        <v>0</v>
      </c>
      <c r="F5" s="359">
        <f>'（様式1-2）出張一覧表（見積出張　細目）'!T16</f>
        <v>0</v>
      </c>
      <c r="G5" s="360"/>
      <c r="H5" s="223"/>
    </row>
    <row r="6" spans="1:10" s="22" customFormat="1" ht="36.75" customHeight="1">
      <c r="A6" s="221">
        <v>2</v>
      </c>
      <c r="B6" s="231">
        <f>'（様式1-2）出張一覧表（見積出張　細目）'!B20</f>
        <v>0</v>
      </c>
      <c r="C6" s="231">
        <f>'（様式1-2）出張一覧表（見積出張　細目）'!C20</f>
        <v>0</v>
      </c>
      <c r="D6" s="232" t="s">
        <v>223</v>
      </c>
      <c r="E6" s="233">
        <f>'（様式1-2）出張一覧表（見積出張　細目）'!E20</f>
        <v>0</v>
      </c>
      <c r="F6" s="359">
        <f>'（様式1-2）出張一覧表（見積出張　細目）'!T31</f>
        <v>0</v>
      </c>
      <c r="G6" s="360"/>
      <c r="H6" s="223"/>
      <c r="I6" s="191"/>
    </row>
    <row r="7" spans="1:10" s="22" customFormat="1" ht="36.75" customHeight="1">
      <c r="A7" s="221">
        <v>3</v>
      </c>
      <c r="B7" s="231">
        <f>'（様式1-2）出張一覧表（見積出張　細目）'!B38</f>
        <v>0</v>
      </c>
      <c r="C7" s="231">
        <f>'（様式1-2）出張一覧表（見積出張　細目）'!C38</f>
        <v>0</v>
      </c>
      <c r="D7" s="232" t="s">
        <v>223</v>
      </c>
      <c r="E7" s="233">
        <f>'（様式1-2）出張一覧表（見積出張　細目）'!E38</f>
        <v>0</v>
      </c>
      <c r="F7" s="359">
        <f>'（様式1-2）出張一覧表（見積出張　細目）'!T49</f>
        <v>0</v>
      </c>
      <c r="G7" s="360"/>
      <c r="H7" s="223"/>
      <c r="I7" s="204"/>
      <c r="J7" s="205"/>
    </row>
    <row r="8" spans="1:10" s="22" customFormat="1" ht="36.75" customHeight="1">
      <c r="A8" s="221">
        <v>4</v>
      </c>
      <c r="B8" s="231">
        <f>'（様式1-2）出張一覧表（見積出張　細目）'!B53</f>
        <v>0</v>
      </c>
      <c r="C8" s="231">
        <f>'（様式1-2）出張一覧表（見積出張　細目）'!C53</f>
        <v>0</v>
      </c>
      <c r="D8" s="232" t="s">
        <v>223</v>
      </c>
      <c r="E8" s="233">
        <f>'（様式1-2）出張一覧表（見積出張　細目）'!E53</f>
        <v>0</v>
      </c>
      <c r="F8" s="359">
        <f>'（様式1-2）出張一覧表（見積出張　細目）'!T64</f>
        <v>0</v>
      </c>
      <c r="G8" s="360"/>
      <c r="H8" s="223"/>
      <c r="I8" s="204"/>
      <c r="J8" s="205"/>
    </row>
    <row r="9" spans="1:10" s="22" customFormat="1" ht="36.75" customHeight="1">
      <c r="A9" s="221">
        <v>5</v>
      </c>
      <c r="B9" s="231">
        <f>'（様式1-2）出張一覧表（見積出張　細目）'!B71</f>
        <v>0</v>
      </c>
      <c r="C9" s="231">
        <f>'（様式1-2）出張一覧表（見積出張　細目）'!C71</f>
        <v>0</v>
      </c>
      <c r="D9" s="232" t="s">
        <v>223</v>
      </c>
      <c r="E9" s="233">
        <f>'（様式1-2）出張一覧表（見積出張　細目）'!E71</f>
        <v>0</v>
      </c>
      <c r="F9" s="359">
        <f>'（様式1-2）出張一覧表（見積出張　細目）'!T82</f>
        <v>0</v>
      </c>
      <c r="G9" s="360"/>
      <c r="H9" s="223"/>
    </row>
    <row r="10" spans="1:10" s="22" customFormat="1" ht="36.75" customHeight="1">
      <c r="A10" s="221">
        <v>6</v>
      </c>
      <c r="B10" s="231">
        <f>'（様式1-2）出張一覧表（見積出張　細目）'!B86</f>
        <v>0</v>
      </c>
      <c r="C10" s="231">
        <f>'（様式1-2）出張一覧表（見積出張　細目）'!C86</f>
        <v>0</v>
      </c>
      <c r="D10" s="232" t="s">
        <v>223</v>
      </c>
      <c r="E10" s="233">
        <f>'（様式1-2）出張一覧表（見積出張　細目）'!E86</f>
        <v>0</v>
      </c>
      <c r="F10" s="359">
        <f>'（様式1-2）出張一覧表（見積出張　細目）'!T97</f>
        <v>0</v>
      </c>
      <c r="G10" s="360"/>
      <c r="H10" s="223"/>
    </row>
    <row r="11" spans="1:10" s="22" customFormat="1" ht="36.75" customHeight="1">
      <c r="A11" s="221">
        <v>7</v>
      </c>
      <c r="B11" s="231">
        <f>'（様式1-2）出張一覧表（見積出張　細目）'!B104</f>
        <v>0</v>
      </c>
      <c r="C11" s="231">
        <f>'（様式1-2）出張一覧表（見積出張　細目）'!C104</f>
        <v>0</v>
      </c>
      <c r="D11" s="232" t="s">
        <v>223</v>
      </c>
      <c r="E11" s="233">
        <f>'（様式1-2）出張一覧表（見積出張　細目）'!E104</f>
        <v>0</v>
      </c>
      <c r="F11" s="359">
        <f>'（様式1-2）出張一覧表（見積出張　細目）'!T115</f>
        <v>0</v>
      </c>
      <c r="G11" s="360"/>
      <c r="H11" s="223"/>
    </row>
    <row r="12" spans="1:10" s="22" customFormat="1" ht="36.75" customHeight="1">
      <c r="A12" s="221">
        <v>8</v>
      </c>
      <c r="B12" s="231">
        <f>'（様式1-2）出張一覧表（見積出張　細目）'!B119</f>
        <v>0</v>
      </c>
      <c r="C12" s="231">
        <f>'（様式1-2）出張一覧表（見積出張　細目）'!C119</f>
        <v>0</v>
      </c>
      <c r="D12" s="232" t="s">
        <v>223</v>
      </c>
      <c r="E12" s="233">
        <f>'（様式1-2）出張一覧表（見積出張　細目）'!E119</f>
        <v>0</v>
      </c>
      <c r="F12" s="359">
        <f>'（様式1-2）出張一覧表（見積出張　細目）'!T130</f>
        <v>0</v>
      </c>
      <c r="G12" s="360"/>
      <c r="H12" s="223"/>
    </row>
    <row r="13" spans="1:10" s="22" customFormat="1" ht="36.75" customHeight="1">
      <c r="A13" s="221">
        <v>9</v>
      </c>
      <c r="B13" s="231">
        <f>'（様式1-2）出張一覧表（見積出張　細目）'!B137</f>
        <v>0</v>
      </c>
      <c r="C13" s="231">
        <f>'（様式1-2）出張一覧表（見積出張　細目）'!C137</f>
        <v>0</v>
      </c>
      <c r="D13" s="232" t="s">
        <v>223</v>
      </c>
      <c r="E13" s="233">
        <f>'（様式1-2）出張一覧表（見積出張　細目）'!E137</f>
        <v>0</v>
      </c>
      <c r="F13" s="359">
        <f>'（様式1-2）出張一覧表（見積出張　細目）'!T148</f>
        <v>0</v>
      </c>
      <c r="G13" s="360"/>
      <c r="H13" s="223"/>
    </row>
    <row r="14" spans="1:10" s="22" customFormat="1" ht="36.75" customHeight="1">
      <c r="A14" s="246">
        <v>10</v>
      </c>
      <c r="B14" s="211">
        <f>'（様式1-2）出張一覧表（見積出張　細目）'!B152</f>
        <v>0</v>
      </c>
      <c r="C14" s="211">
        <f>'（様式1-2）出張一覧表（見積出張　細目）'!C152</f>
        <v>0</v>
      </c>
      <c r="D14" s="187" t="s">
        <v>223</v>
      </c>
      <c r="E14" s="247">
        <f>'（様式1-2）出張一覧表（見積出張　細目）'!E152</f>
        <v>0</v>
      </c>
      <c r="F14" s="359">
        <f>'（様式1-2）出張一覧表（見積出張　細目）'!T163</f>
        <v>0</v>
      </c>
      <c r="G14" s="360"/>
      <c r="H14" s="223"/>
    </row>
    <row r="15" spans="1:10" s="22" customFormat="1" ht="36.6" customHeight="1" thickBot="1">
      <c r="A15" s="5"/>
      <c r="B15" s="218"/>
      <c r="C15" s="218"/>
      <c r="D15" s="223"/>
      <c r="E15" s="206"/>
      <c r="F15" s="206"/>
      <c r="G15" s="206"/>
      <c r="H15" s="206"/>
    </row>
    <row r="16" spans="1:10" s="22" customFormat="1" ht="36.6" customHeight="1" thickBot="1">
      <c r="A16" s="5"/>
      <c r="B16" s="218"/>
      <c r="C16" s="218"/>
      <c r="D16" s="223"/>
      <c r="E16" s="248" t="s">
        <v>233</v>
      </c>
      <c r="F16" s="367">
        <f>F5+F6+F7+F8+F9+F10+F11+F12+F13+F14</f>
        <v>0</v>
      </c>
      <c r="G16" s="368"/>
      <c r="H16" s="230" t="s">
        <v>24</v>
      </c>
    </row>
    <row r="17" spans="4:10" ht="36.6" customHeight="1">
      <c r="D17" s="44"/>
      <c r="E17" s="206"/>
      <c r="F17" s="369"/>
      <c r="G17" s="369"/>
      <c r="H17" s="230"/>
      <c r="I17" s="229"/>
      <c r="J17" s="228"/>
    </row>
  </sheetData>
  <sheetProtection algorithmName="SHA-512" hashValue="9SOYOv2WiYRse8yqHtRC0fCpDYzjg9Ef/U6dyUOsu1eVDFP86Tf11uO3ytUxewgI1Zpq39vzwelY5qMIZQ4NrQ==" saltValue="Wdo+KqcwMnq3L+CiICy3WA==" spinCount="100000" sheet="1" selectLockedCells="1" selectUnlockedCells="1"/>
  <mergeCells count="17">
    <mergeCell ref="F16:G16"/>
    <mergeCell ref="F17:G17"/>
    <mergeCell ref="F12:G12"/>
    <mergeCell ref="F13:G13"/>
    <mergeCell ref="F14:G14"/>
    <mergeCell ref="F11:G11"/>
    <mergeCell ref="A3:A4"/>
    <mergeCell ref="B3:B4"/>
    <mergeCell ref="C3:D4"/>
    <mergeCell ref="E3:E4"/>
    <mergeCell ref="F3:G4"/>
    <mergeCell ref="F5:G5"/>
    <mergeCell ref="F6:G6"/>
    <mergeCell ref="F7:G7"/>
    <mergeCell ref="F8:G8"/>
    <mergeCell ref="F9:G9"/>
    <mergeCell ref="F10:G10"/>
  </mergeCells>
  <phoneticPr fontId="3"/>
  <printOptions horizontalCentered="1"/>
  <pageMargins left="0.23622047244094491" right="0.23622047244094491" top="0.94488188976377963" bottom="0.15748031496062992" header="0.31496062992125984" footer="0.31496062992125984"/>
  <pageSetup paperSize="9" scale="68"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EB4ED-3E95-4716-9776-4D78D94E28B9}">
  <dimension ref="A1:AF230"/>
  <sheetViews>
    <sheetView showZeros="0" view="pageBreakPreview" zoomScale="40" zoomScaleNormal="100" zoomScaleSheetLayoutView="40" workbookViewId="0">
      <selection activeCell="M5" sqref="M5"/>
    </sheetView>
  </sheetViews>
  <sheetFormatPr defaultColWidth="9" defaultRowHeight="14.25"/>
  <cols>
    <col min="1" max="1" width="9" style="3"/>
    <col min="2" max="2" width="28.625" style="7" customWidth="1"/>
    <col min="3" max="3" width="19.5" style="3" customWidth="1"/>
    <col min="4" max="4" width="5.75" style="30" customWidth="1"/>
    <col min="5" max="5" width="23.125" style="30" customWidth="1"/>
    <col min="6" max="6" width="33.375" style="30" customWidth="1"/>
    <col min="7" max="12" width="5.75" style="3" customWidth="1"/>
    <col min="13" max="13" width="22.75" style="3" customWidth="1"/>
    <col min="14" max="15" width="22.5" style="7" customWidth="1"/>
    <col min="16" max="16" width="10.125" style="3" customWidth="1"/>
    <col min="17" max="17" width="10.125" style="30" customWidth="1"/>
    <col min="18" max="19" width="16.625" style="30" customWidth="1"/>
    <col min="20" max="20" width="21.125" style="30" customWidth="1"/>
    <col min="21" max="21" width="10.25" style="30" customWidth="1"/>
    <col min="22" max="22" width="16.625" style="30" customWidth="1"/>
    <col min="23" max="23" width="9" style="190" customWidth="1"/>
    <col min="24" max="24" width="17.625" style="3" hidden="1" customWidth="1"/>
    <col min="25" max="31" width="9" style="3" hidden="1" customWidth="1"/>
    <col min="32" max="32" width="0" style="3" hidden="1" customWidth="1"/>
    <col min="33" max="16384" width="9" style="3"/>
  </cols>
  <sheetData>
    <row r="1" spans="1:31" ht="26.25" thickBot="1">
      <c r="A1" s="193" t="s">
        <v>257</v>
      </c>
      <c r="B1" s="193"/>
      <c r="C1" s="193"/>
      <c r="G1" s="193"/>
      <c r="H1" s="22"/>
      <c r="I1" s="193"/>
      <c r="J1" s="22"/>
      <c r="K1" s="22"/>
      <c r="L1" s="22"/>
      <c r="M1" s="22"/>
      <c r="S1" s="225" t="s">
        <v>255</v>
      </c>
      <c r="T1" s="208" t="s">
        <v>230</v>
      </c>
      <c r="U1" s="208"/>
      <c r="V1" s="208"/>
    </row>
    <row r="3" spans="1:31" ht="30.6" customHeight="1">
      <c r="A3" s="361" t="s">
        <v>220</v>
      </c>
      <c r="B3" s="362" t="s">
        <v>215</v>
      </c>
      <c r="C3" s="362" t="s">
        <v>193</v>
      </c>
      <c r="D3" s="362"/>
      <c r="E3" s="362" t="s">
        <v>234</v>
      </c>
      <c r="F3" s="379" t="s">
        <v>241</v>
      </c>
      <c r="G3" s="376" t="s">
        <v>244</v>
      </c>
      <c r="H3" s="377"/>
      <c r="I3" s="377"/>
      <c r="J3" s="377"/>
      <c r="K3" s="377"/>
      <c r="L3" s="377"/>
      <c r="M3" s="378"/>
      <c r="N3" s="210" t="s">
        <v>54</v>
      </c>
      <c r="O3" s="210" t="s">
        <v>217</v>
      </c>
      <c r="P3" s="363" t="s">
        <v>248</v>
      </c>
      <c r="Q3" s="379" t="s">
        <v>216</v>
      </c>
      <c r="R3" s="362" t="s">
        <v>20</v>
      </c>
      <c r="S3" s="362" t="s">
        <v>22</v>
      </c>
      <c r="T3" s="381" t="s">
        <v>222</v>
      </c>
      <c r="U3" s="245"/>
      <c r="V3" s="245"/>
    </row>
    <row r="4" spans="1:31" s="22" customFormat="1" ht="36.950000000000003" customHeight="1">
      <c r="A4" s="362"/>
      <c r="B4" s="362"/>
      <c r="C4" s="362"/>
      <c r="D4" s="362"/>
      <c r="E4" s="362"/>
      <c r="F4" s="380"/>
      <c r="G4" s="373" t="s">
        <v>291</v>
      </c>
      <c r="H4" s="374"/>
      <c r="I4" s="374"/>
      <c r="J4" s="374"/>
      <c r="K4" s="374"/>
      <c r="L4" s="375"/>
      <c r="M4" s="250" t="s">
        <v>243</v>
      </c>
      <c r="N4" s="209" t="s">
        <v>218</v>
      </c>
      <c r="O4" s="209" t="s">
        <v>219</v>
      </c>
      <c r="P4" s="365"/>
      <c r="Q4" s="380"/>
      <c r="R4" s="362"/>
      <c r="S4" s="362"/>
      <c r="T4" s="381"/>
      <c r="U4" s="245"/>
      <c r="V4" s="245"/>
      <c r="W4" s="207"/>
      <c r="X4" s="207"/>
    </row>
    <row r="5" spans="1:31" s="22" customFormat="1" ht="36.6" customHeight="1">
      <c r="A5" s="221">
        <v>1</v>
      </c>
      <c r="B5" s="214"/>
      <c r="C5" s="214"/>
      <c r="D5" s="219" t="s">
        <v>223</v>
      </c>
      <c r="E5" s="370"/>
      <c r="F5" s="257"/>
      <c r="G5" s="249"/>
      <c r="H5" s="184" t="s">
        <v>99</v>
      </c>
      <c r="I5" s="185"/>
      <c r="J5" s="184" t="s">
        <v>110</v>
      </c>
      <c r="K5" s="185"/>
      <c r="L5" s="184" t="s">
        <v>111</v>
      </c>
      <c r="M5" s="249"/>
      <c r="N5" s="192"/>
      <c r="O5" s="192"/>
      <c r="P5" s="188"/>
      <c r="Q5" s="189"/>
      <c r="R5" s="234">
        <f>P5*14300</f>
        <v>0</v>
      </c>
      <c r="S5" s="234" cm="1">
        <f t="array" ref="S5">_xlfn.IFNA(INDEX($AA$6:$AC$240,MATCH(N5&amp;O5,$AA$6:$AA$240&amp;$AB$6:$AB$240,0),3),0)*2*Q5</f>
        <v>0</v>
      </c>
      <c r="T5" s="234">
        <f t="shared" ref="T5:T14" si="0">SUM(R5:S5)</f>
        <v>0</v>
      </c>
      <c r="U5" s="243"/>
      <c r="V5" s="243"/>
      <c r="X5" s="22" t="s">
        <v>55</v>
      </c>
      <c r="Y5" s="191" t="s">
        <v>56</v>
      </c>
      <c r="AA5" s="22" t="s">
        <v>76</v>
      </c>
      <c r="AB5" s="22" t="s">
        <v>75</v>
      </c>
      <c r="AC5" s="22" t="s">
        <v>194</v>
      </c>
      <c r="AE5" s="22" t="s">
        <v>245</v>
      </c>
    </row>
    <row r="6" spans="1:31" s="22" customFormat="1" ht="36.75" customHeight="1">
      <c r="A6" s="217"/>
      <c r="B6" s="253"/>
      <c r="C6" s="206"/>
      <c r="D6" s="220"/>
      <c r="E6" s="371"/>
      <c r="F6" s="257"/>
      <c r="G6" s="249"/>
      <c r="H6" s="184" t="s">
        <v>99</v>
      </c>
      <c r="I6" s="185"/>
      <c r="J6" s="184" t="s">
        <v>110</v>
      </c>
      <c r="K6" s="185"/>
      <c r="L6" s="184" t="s">
        <v>111</v>
      </c>
      <c r="M6" s="249"/>
      <c r="N6" s="192"/>
      <c r="O6" s="192"/>
      <c r="P6" s="188"/>
      <c r="Q6" s="189"/>
      <c r="R6" s="234">
        <f t="shared" ref="R6:R14" si="1">P6*14300</f>
        <v>0</v>
      </c>
      <c r="S6" s="234" cm="1">
        <f t="array" ref="S6">_xlfn.IFNA(INDEX($AA$6:$AC$240,MATCH(N6&amp;O6,$AA$6:$AA$240&amp;$AB$6:$AB$240,0),3),0)*2*Q6</f>
        <v>0</v>
      </c>
      <c r="T6" s="234">
        <f t="shared" si="0"/>
        <v>0</v>
      </c>
      <c r="U6" s="243"/>
      <c r="V6" s="243"/>
      <c r="X6" s="22" t="s">
        <v>56</v>
      </c>
      <c r="Y6" s="191" t="s">
        <v>58</v>
      </c>
      <c r="AA6" s="22" t="s">
        <v>78</v>
      </c>
      <c r="AB6" s="22" t="s">
        <v>77</v>
      </c>
      <c r="AC6" s="22">
        <v>3200</v>
      </c>
      <c r="AE6" s="22" t="s">
        <v>246</v>
      </c>
    </row>
    <row r="7" spans="1:31" s="22" customFormat="1" ht="36.75" customHeight="1">
      <c r="A7" s="217"/>
      <c r="B7" s="253"/>
      <c r="C7" s="206"/>
      <c r="D7" s="220"/>
      <c r="E7" s="371"/>
      <c r="F7" s="257"/>
      <c r="G7" s="249"/>
      <c r="H7" s="184" t="s">
        <v>99</v>
      </c>
      <c r="I7" s="185"/>
      <c r="J7" s="184" t="s">
        <v>110</v>
      </c>
      <c r="K7" s="185"/>
      <c r="L7" s="184" t="s">
        <v>111</v>
      </c>
      <c r="M7" s="249"/>
      <c r="N7" s="192"/>
      <c r="O7" s="192"/>
      <c r="P7" s="188"/>
      <c r="Q7" s="189"/>
      <c r="R7" s="234">
        <f t="shared" si="1"/>
        <v>0</v>
      </c>
      <c r="S7" s="234" cm="1">
        <f t="array" ref="S7">_xlfn.IFNA(INDEX($AA$6:$AC$240,MATCH(N7&amp;O7,$AA$6:$AA$240&amp;$AB$6:$AB$240,0),3),0)*2*Q7</f>
        <v>0</v>
      </c>
      <c r="T7" s="234">
        <f t="shared" si="0"/>
        <v>0</v>
      </c>
      <c r="U7" s="243"/>
      <c r="V7" s="243"/>
      <c r="X7" s="22" t="s">
        <v>57</v>
      </c>
      <c r="Y7" s="204" t="s">
        <v>59</v>
      </c>
      <c r="AA7" s="22" t="s">
        <v>79</v>
      </c>
      <c r="AB7" s="22" t="s">
        <v>77</v>
      </c>
      <c r="AC7" s="22">
        <v>1500</v>
      </c>
    </row>
    <row r="8" spans="1:31" s="22" customFormat="1" ht="36.75" customHeight="1">
      <c r="A8" s="217"/>
      <c r="B8" s="253"/>
      <c r="C8" s="206"/>
      <c r="D8" s="220"/>
      <c r="E8" s="371"/>
      <c r="F8" s="257"/>
      <c r="G8" s="249"/>
      <c r="H8" s="184" t="s">
        <v>99</v>
      </c>
      <c r="I8" s="185"/>
      <c r="J8" s="184" t="s">
        <v>110</v>
      </c>
      <c r="K8" s="185"/>
      <c r="L8" s="184" t="s">
        <v>111</v>
      </c>
      <c r="M8" s="249"/>
      <c r="N8" s="192"/>
      <c r="O8" s="192"/>
      <c r="P8" s="188"/>
      <c r="Q8" s="189"/>
      <c r="R8" s="234">
        <f t="shared" si="1"/>
        <v>0</v>
      </c>
      <c r="S8" s="234" cm="1">
        <f t="array" ref="S8">_xlfn.IFNA(INDEX($AA$6:$AC$240,MATCH(N8&amp;O8,$AA$6:$AA$240&amp;$AB$6:$AB$240,0),3),0)*2*Q8</f>
        <v>0</v>
      </c>
      <c r="T8" s="234">
        <f t="shared" si="0"/>
        <v>0</v>
      </c>
      <c r="U8" s="243"/>
      <c r="V8" s="243"/>
      <c r="X8" s="22" t="s">
        <v>58</v>
      </c>
      <c r="Y8" s="204" t="s">
        <v>69</v>
      </c>
      <c r="AA8" s="22" t="s">
        <v>80</v>
      </c>
      <c r="AB8" s="22" t="s">
        <v>77</v>
      </c>
      <c r="AC8" s="22">
        <v>4000</v>
      </c>
      <c r="AE8" s="22" t="s">
        <v>282</v>
      </c>
    </row>
    <row r="9" spans="1:31" s="22" customFormat="1" ht="36.75" customHeight="1">
      <c r="A9" s="217"/>
      <c r="B9" s="253"/>
      <c r="C9" s="206"/>
      <c r="D9" s="220"/>
      <c r="E9" s="371"/>
      <c r="F9" s="257"/>
      <c r="G9" s="249"/>
      <c r="H9" s="184" t="s">
        <v>99</v>
      </c>
      <c r="I9" s="185"/>
      <c r="J9" s="184" t="s">
        <v>110</v>
      </c>
      <c r="K9" s="185"/>
      <c r="L9" s="184" t="s">
        <v>111</v>
      </c>
      <c r="M9" s="260"/>
      <c r="N9" s="192"/>
      <c r="O9" s="192"/>
      <c r="P9" s="188"/>
      <c r="Q9" s="189"/>
      <c r="R9" s="234">
        <f t="shared" si="1"/>
        <v>0</v>
      </c>
      <c r="S9" s="234" cm="1">
        <f t="array" ref="S9">_xlfn.IFNA(INDEX($AA$6:$AC$240,MATCH(N9&amp;O9,$AA$6:$AA$240&amp;$AB$6:$AB$240,0),3),0)*2*Q9</f>
        <v>0</v>
      </c>
      <c r="T9" s="234">
        <f>SUM(R9:S9)</f>
        <v>0</v>
      </c>
      <c r="U9" s="243"/>
      <c r="V9" s="243"/>
      <c r="X9" s="22" t="s">
        <v>59</v>
      </c>
      <c r="Y9" s="22" t="s">
        <v>72</v>
      </c>
      <c r="AA9" s="22" t="s">
        <v>81</v>
      </c>
      <c r="AB9" s="22" t="s">
        <v>77</v>
      </c>
      <c r="AC9" s="22">
        <v>1600</v>
      </c>
      <c r="AE9" s="22" t="s">
        <v>283</v>
      </c>
    </row>
    <row r="10" spans="1:31" s="22" customFormat="1" ht="36.75" customHeight="1">
      <c r="A10" s="217"/>
      <c r="B10" s="253"/>
      <c r="C10" s="206"/>
      <c r="D10" s="220"/>
      <c r="E10" s="371"/>
      <c r="F10" s="257"/>
      <c r="G10" s="249"/>
      <c r="H10" s="184" t="s">
        <v>99</v>
      </c>
      <c r="I10" s="185"/>
      <c r="J10" s="184" t="s">
        <v>110</v>
      </c>
      <c r="K10" s="185"/>
      <c r="L10" s="184" t="s">
        <v>111</v>
      </c>
      <c r="M10" s="249"/>
      <c r="N10" s="192"/>
      <c r="O10" s="192"/>
      <c r="P10" s="188"/>
      <c r="Q10" s="189"/>
      <c r="R10" s="234">
        <f t="shared" si="1"/>
        <v>0</v>
      </c>
      <c r="S10" s="234" cm="1">
        <f t="array" ref="S10">_xlfn.IFNA(INDEX($AA$6:$AC$240,MATCH(N10&amp;O10,$AA$6:$AA$240&amp;$AB$6:$AB$240,0),3),0)*2*Q10</f>
        <v>0</v>
      </c>
      <c r="T10" s="234">
        <f t="shared" si="0"/>
        <v>0</v>
      </c>
      <c r="U10" s="243"/>
      <c r="V10" s="243"/>
      <c r="X10" s="22" t="s">
        <v>60</v>
      </c>
      <c r="Y10" s="22" t="s">
        <v>73</v>
      </c>
      <c r="AA10" s="22" t="s">
        <v>82</v>
      </c>
      <c r="AB10" s="22" t="s">
        <v>77</v>
      </c>
      <c r="AC10" s="22">
        <v>4600</v>
      </c>
      <c r="AE10" s="22" t="s">
        <v>284</v>
      </c>
    </row>
    <row r="11" spans="1:31" s="22" customFormat="1" ht="36.75" customHeight="1">
      <c r="A11" s="217"/>
      <c r="B11" s="253"/>
      <c r="C11" s="206"/>
      <c r="D11" s="220"/>
      <c r="E11" s="371"/>
      <c r="F11" s="257"/>
      <c r="G11" s="249"/>
      <c r="H11" s="184" t="s">
        <v>99</v>
      </c>
      <c r="I11" s="185"/>
      <c r="J11" s="184" t="s">
        <v>110</v>
      </c>
      <c r="K11" s="185"/>
      <c r="L11" s="184" t="s">
        <v>111</v>
      </c>
      <c r="M11" s="249"/>
      <c r="N11" s="192"/>
      <c r="O11" s="192"/>
      <c r="P11" s="188"/>
      <c r="Q11" s="189"/>
      <c r="R11" s="234">
        <f t="shared" si="1"/>
        <v>0</v>
      </c>
      <c r="S11" s="234" cm="1">
        <f t="array" ref="S11">_xlfn.IFNA(INDEX($AA$6:$AC$240,MATCH(N11&amp;O11,$AA$6:$AA$240&amp;$AB$6:$AB$240,0),3),0)*2*Q11</f>
        <v>0</v>
      </c>
      <c r="T11" s="234">
        <f>SUM(R11:S11)</f>
        <v>0</v>
      </c>
      <c r="U11" s="243"/>
      <c r="V11" s="243"/>
      <c r="X11" s="22" t="s">
        <v>61</v>
      </c>
      <c r="AA11" s="22" t="s">
        <v>83</v>
      </c>
      <c r="AB11" s="22" t="s">
        <v>77</v>
      </c>
      <c r="AC11" s="22">
        <v>2000</v>
      </c>
      <c r="AE11" s="22" t="s">
        <v>285</v>
      </c>
    </row>
    <row r="12" spans="1:31" s="22" customFormat="1" ht="36.75" customHeight="1">
      <c r="A12" s="217"/>
      <c r="B12" s="253"/>
      <c r="C12" s="206"/>
      <c r="D12" s="220"/>
      <c r="E12" s="371"/>
      <c r="F12" s="257"/>
      <c r="G12" s="249"/>
      <c r="H12" s="184" t="s">
        <v>99</v>
      </c>
      <c r="I12" s="185"/>
      <c r="J12" s="184" t="s">
        <v>110</v>
      </c>
      <c r="K12" s="185"/>
      <c r="L12" s="184" t="s">
        <v>111</v>
      </c>
      <c r="M12" s="249"/>
      <c r="N12" s="192"/>
      <c r="O12" s="192"/>
      <c r="P12" s="188"/>
      <c r="Q12" s="189"/>
      <c r="R12" s="234">
        <f t="shared" si="1"/>
        <v>0</v>
      </c>
      <c r="S12" s="234" cm="1">
        <f t="array" ref="S12">_xlfn.IFNA(INDEX($AA$6:$AC$240,MATCH(N12&amp;O12,$AA$6:$AA$240&amp;$AB$6:$AB$240,0),3),0)*2*Q12</f>
        <v>0</v>
      </c>
      <c r="T12" s="234">
        <f t="shared" si="0"/>
        <v>0</v>
      </c>
      <c r="U12" s="243"/>
      <c r="V12" s="243"/>
      <c r="X12" s="22" t="s">
        <v>62</v>
      </c>
      <c r="AA12" s="22" t="s">
        <v>84</v>
      </c>
      <c r="AB12" s="22" t="s">
        <v>77</v>
      </c>
      <c r="AC12" s="22">
        <v>2700</v>
      </c>
      <c r="AE12" s="22" t="s">
        <v>286</v>
      </c>
    </row>
    <row r="13" spans="1:31" s="22" customFormat="1" ht="36.75" customHeight="1">
      <c r="A13" s="217"/>
      <c r="B13" s="253"/>
      <c r="C13" s="206"/>
      <c r="D13" s="220"/>
      <c r="E13" s="371"/>
      <c r="F13" s="257"/>
      <c r="G13" s="249"/>
      <c r="H13" s="184" t="s">
        <v>99</v>
      </c>
      <c r="I13" s="185"/>
      <c r="J13" s="184" t="s">
        <v>110</v>
      </c>
      <c r="K13" s="185"/>
      <c r="L13" s="184" t="s">
        <v>111</v>
      </c>
      <c r="M13" s="249"/>
      <c r="N13" s="192"/>
      <c r="O13" s="192"/>
      <c r="P13" s="188"/>
      <c r="Q13" s="189"/>
      <c r="R13" s="234">
        <f t="shared" si="1"/>
        <v>0</v>
      </c>
      <c r="S13" s="234" cm="1">
        <f t="array" ref="S13">_xlfn.IFNA(INDEX($AA$6:$AC$240,MATCH(N13&amp;O13,$AA$6:$AA$240&amp;$AB$6:$AB$240,0),3),0)*2*Q13</f>
        <v>0</v>
      </c>
      <c r="T13" s="234">
        <f t="shared" si="0"/>
        <v>0</v>
      </c>
      <c r="U13" s="243"/>
      <c r="V13" s="243"/>
      <c r="X13" s="22" t="s">
        <v>63</v>
      </c>
      <c r="AA13" s="22" t="s">
        <v>85</v>
      </c>
      <c r="AB13" s="22" t="s">
        <v>77</v>
      </c>
      <c r="AC13" s="22">
        <v>3400</v>
      </c>
    </row>
    <row r="14" spans="1:31" s="22" customFormat="1" ht="36.75" customHeight="1">
      <c r="A14" s="252"/>
      <c r="B14" s="254"/>
      <c r="C14" s="206"/>
      <c r="D14" s="216"/>
      <c r="E14" s="372"/>
      <c r="F14" s="257"/>
      <c r="G14" s="249"/>
      <c r="H14" s="184" t="s">
        <v>99</v>
      </c>
      <c r="I14" s="185"/>
      <c r="J14" s="184" t="s">
        <v>110</v>
      </c>
      <c r="K14" s="185"/>
      <c r="L14" s="184" t="s">
        <v>111</v>
      </c>
      <c r="M14" s="249"/>
      <c r="N14" s="192"/>
      <c r="O14" s="192"/>
      <c r="P14" s="188"/>
      <c r="Q14" s="189"/>
      <c r="R14" s="234">
        <f t="shared" si="1"/>
        <v>0</v>
      </c>
      <c r="S14" s="234" cm="1">
        <f t="array" ref="S14">_xlfn.IFNA(INDEX($AA$6:$AC$240,MATCH(N14&amp;O14,$AA$6:$AA$240&amp;$AB$6:$AB$240,0),3),0)*2*Q14</f>
        <v>0</v>
      </c>
      <c r="T14" s="234">
        <f t="shared" si="0"/>
        <v>0</v>
      </c>
      <c r="U14" s="243"/>
      <c r="V14" s="243"/>
      <c r="X14" s="22" t="s">
        <v>64</v>
      </c>
      <c r="AA14" s="22" t="s">
        <v>86</v>
      </c>
      <c r="AB14" s="22" t="s">
        <v>77</v>
      </c>
      <c r="AC14" s="22">
        <v>3700</v>
      </c>
    </row>
    <row r="15" spans="1:31" s="22" customFormat="1" ht="36.75" customHeight="1" thickBot="1">
      <c r="A15" s="213"/>
      <c r="B15" s="213"/>
      <c r="C15" s="213"/>
      <c r="D15" s="213"/>
      <c r="E15" s="213"/>
      <c r="F15" s="213"/>
      <c r="G15" s="206"/>
      <c r="H15" s="213"/>
      <c r="I15" s="206"/>
      <c r="J15" s="213"/>
      <c r="K15" s="213"/>
      <c r="L15" s="213"/>
      <c r="M15" s="213"/>
      <c r="N15" s="213"/>
      <c r="O15" s="237">
        <f>C5</f>
        <v>0</v>
      </c>
      <c r="P15" s="222"/>
      <c r="Q15" s="222" t="s">
        <v>274</v>
      </c>
      <c r="R15" s="244"/>
      <c r="S15" s="222" t="s">
        <v>205</v>
      </c>
      <c r="T15" s="236">
        <f>SUM(T5:T14)</f>
        <v>0</v>
      </c>
      <c r="U15" s="243"/>
      <c r="X15" s="22" t="s">
        <v>65</v>
      </c>
      <c r="AA15" s="22" t="s">
        <v>87</v>
      </c>
      <c r="AB15" s="22" t="s">
        <v>77</v>
      </c>
      <c r="AC15" s="22">
        <v>3400</v>
      </c>
    </row>
    <row r="16" spans="1:31" s="22" customFormat="1" ht="36.75" customHeight="1" thickBot="1">
      <c r="A16" s="206"/>
      <c r="B16" s="206"/>
      <c r="C16" s="206"/>
      <c r="D16" s="206"/>
      <c r="E16" s="206"/>
      <c r="F16" s="206"/>
      <c r="G16" s="206"/>
      <c r="H16" s="206"/>
      <c r="I16" s="206"/>
      <c r="J16" s="206"/>
      <c r="K16" s="206"/>
      <c r="L16" s="206"/>
      <c r="M16" s="206"/>
      <c r="N16" s="206"/>
      <c r="O16" s="213"/>
      <c r="P16" s="213"/>
      <c r="Q16" s="382" t="s">
        <v>247</v>
      </c>
      <c r="R16" s="382"/>
      <c r="S16" s="224" t="s">
        <v>224</v>
      </c>
      <c r="T16" s="270">
        <f>IF(T15&gt;=80000,"80,000",T15)</f>
        <v>0</v>
      </c>
      <c r="U16" s="251" t="s">
        <v>24</v>
      </c>
      <c r="X16" s="22" t="s">
        <v>66</v>
      </c>
      <c r="AA16" s="22" t="s">
        <v>88</v>
      </c>
      <c r="AB16" s="22" t="s">
        <v>77</v>
      </c>
      <c r="AC16" s="22">
        <v>3500</v>
      </c>
    </row>
    <row r="17" spans="1:29" s="22" customFormat="1" ht="36.75" customHeight="1">
      <c r="A17" s="206"/>
      <c r="B17" s="206"/>
      <c r="C17" s="206"/>
      <c r="D17" s="206"/>
      <c r="E17" s="212"/>
      <c r="F17" s="212"/>
      <c r="G17" s="206"/>
      <c r="H17" s="206"/>
      <c r="I17" s="206"/>
      <c r="J17" s="206"/>
      <c r="K17" s="206"/>
      <c r="L17" s="206"/>
      <c r="M17" s="206"/>
      <c r="N17" s="206"/>
      <c r="O17" s="206"/>
      <c r="P17" s="206"/>
      <c r="Q17" s="206"/>
      <c r="R17" s="212"/>
      <c r="S17" s="212"/>
      <c r="T17" s="212"/>
      <c r="U17" s="206"/>
      <c r="V17" s="206"/>
      <c r="X17" s="22" t="s">
        <v>67</v>
      </c>
      <c r="AA17" s="22" t="s">
        <v>89</v>
      </c>
      <c r="AB17" s="22" t="s">
        <v>77</v>
      </c>
      <c r="AC17" s="22">
        <v>2800</v>
      </c>
    </row>
    <row r="18" spans="1:29" s="22" customFormat="1" ht="36.75" customHeight="1">
      <c r="A18" s="361" t="s">
        <v>220</v>
      </c>
      <c r="B18" s="362" t="s">
        <v>215</v>
      </c>
      <c r="C18" s="362" t="s">
        <v>193</v>
      </c>
      <c r="D18" s="362"/>
      <c r="E18" s="362" t="s">
        <v>234</v>
      </c>
      <c r="F18" s="379" t="s">
        <v>241</v>
      </c>
      <c r="G18" s="376" t="s">
        <v>244</v>
      </c>
      <c r="H18" s="377"/>
      <c r="I18" s="377"/>
      <c r="J18" s="377"/>
      <c r="K18" s="377"/>
      <c r="L18" s="377"/>
      <c r="M18" s="378"/>
      <c r="N18" s="210" t="s">
        <v>54</v>
      </c>
      <c r="O18" s="210" t="s">
        <v>217</v>
      </c>
      <c r="P18" s="363" t="s">
        <v>248</v>
      </c>
      <c r="Q18" s="379" t="s">
        <v>216</v>
      </c>
      <c r="R18" s="362" t="s">
        <v>20</v>
      </c>
      <c r="S18" s="362" t="s">
        <v>22</v>
      </c>
      <c r="T18" s="381" t="s">
        <v>222</v>
      </c>
      <c r="U18" s="245"/>
      <c r="V18" s="242"/>
      <c r="X18" s="22" t="s">
        <v>68</v>
      </c>
      <c r="AA18" s="22" t="s">
        <v>90</v>
      </c>
      <c r="AB18" s="22" t="s">
        <v>77</v>
      </c>
      <c r="AC18" s="22">
        <v>2800</v>
      </c>
    </row>
    <row r="19" spans="1:29" s="22" customFormat="1" ht="36.75" customHeight="1">
      <c r="A19" s="362"/>
      <c r="B19" s="362"/>
      <c r="C19" s="362"/>
      <c r="D19" s="362"/>
      <c r="E19" s="362"/>
      <c r="F19" s="380"/>
      <c r="G19" s="373" t="s">
        <v>291</v>
      </c>
      <c r="H19" s="374"/>
      <c r="I19" s="374"/>
      <c r="J19" s="374"/>
      <c r="K19" s="374"/>
      <c r="L19" s="375"/>
      <c r="M19" s="250" t="s">
        <v>243</v>
      </c>
      <c r="N19" s="209" t="s">
        <v>218</v>
      </c>
      <c r="O19" s="209" t="s">
        <v>219</v>
      </c>
      <c r="P19" s="365"/>
      <c r="Q19" s="380"/>
      <c r="R19" s="362"/>
      <c r="S19" s="362"/>
      <c r="T19" s="381"/>
      <c r="U19" s="245"/>
      <c r="V19" s="242"/>
      <c r="X19" s="22" t="s">
        <v>69</v>
      </c>
      <c r="AA19" s="22" t="s">
        <v>91</v>
      </c>
      <c r="AB19" s="22" t="s">
        <v>77</v>
      </c>
      <c r="AC19" s="22">
        <v>1600</v>
      </c>
    </row>
    <row r="20" spans="1:29" s="22" customFormat="1" ht="36.75" customHeight="1">
      <c r="A20" s="221">
        <v>2</v>
      </c>
      <c r="B20" s="214"/>
      <c r="C20" s="214"/>
      <c r="D20" s="219" t="s">
        <v>223</v>
      </c>
      <c r="E20" s="370"/>
      <c r="F20" s="257"/>
      <c r="G20" s="249"/>
      <c r="H20" s="184" t="s">
        <v>99</v>
      </c>
      <c r="I20" s="185"/>
      <c r="J20" s="184" t="s">
        <v>110</v>
      </c>
      <c r="K20" s="185"/>
      <c r="L20" s="184" t="s">
        <v>111</v>
      </c>
      <c r="M20" s="249"/>
      <c r="N20" s="192"/>
      <c r="O20" s="192"/>
      <c r="P20" s="188"/>
      <c r="Q20" s="189"/>
      <c r="R20" s="234">
        <f>P20*14300</f>
        <v>0</v>
      </c>
      <c r="S20" s="234" cm="1">
        <f t="array" ref="S20">_xlfn.IFNA(INDEX($AA$6:$AC$240,MATCH(N20&amp;O20,$AA$6:$AA$240&amp;$AB$6:$AB$240,0),3),0)*2*Q20</f>
        <v>0</v>
      </c>
      <c r="T20" s="234">
        <f t="shared" ref="T20:T29" si="2">SUM(R20:S20)</f>
        <v>0</v>
      </c>
      <c r="U20" s="243"/>
      <c r="V20" s="243"/>
      <c r="X20" s="22" t="s">
        <v>70</v>
      </c>
      <c r="AA20" s="22" t="s">
        <v>92</v>
      </c>
      <c r="AB20" s="22" t="s">
        <v>77</v>
      </c>
      <c r="AC20" s="22">
        <v>2200</v>
      </c>
    </row>
    <row r="21" spans="1:29" s="22" customFormat="1" ht="36.75" customHeight="1">
      <c r="A21" s="217"/>
      <c r="B21" s="253"/>
      <c r="C21" s="206"/>
      <c r="D21" s="220"/>
      <c r="E21" s="371"/>
      <c r="F21" s="257"/>
      <c r="G21" s="249"/>
      <c r="H21" s="184" t="s">
        <v>99</v>
      </c>
      <c r="I21" s="185"/>
      <c r="J21" s="184" t="s">
        <v>110</v>
      </c>
      <c r="K21" s="185"/>
      <c r="L21" s="184" t="s">
        <v>111</v>
      </c>
      <c r="M21" s="249"/>
      <c r="N21" s="192"/>
      <c r="O21" s="192"/>
      <c r="P21" s="188"/>
      <c r="Q21" s="189"/>
      <c r="R21" s="234">
        <f t="shared" ref="R21:R29" si="3">P21*14300</f>
        <v>0</v>
      </c>
      <c r="S21" s="234" cm="1">
        <f t="array" ref="S21">_xlfn.IFNA(INDEX($AA$6:$AC$240,MATCH(N21&amp;O21,$AA$6:$AA$240&amp;$AB$6:$AB$240,0),3),0)*2*Q21</f>
        <v>0</v>
      </c>
      <c r="T21" s="234">
        <f t="shared" si="2"/>
        <v>0</v>
      </c>
      <c r="U21" s="243"/>
      <c r="V21" s="243"/>
      <c r="X21" s="22" t="s">
        <v>71</v>
      </c>
      <c r="AA21" s="22" t="s">
        <v>93</v>
      </c>
      <c r="AB21" s="22" t="s">
        <v>77</v>
      </c>
      <c r="AC21" s="22">
        <v>1600</v>
      </c>
    </row>
    <row r="22" spans="1:29" s="22" customFormat="1" ht="36.75" customHeight="1">
      <c r="A22" s="217"/>
      <c r="B22" s="253"/>
      <c r="C22" s="206"/>
      <c r="D22" s="220"/>
      <c r="E22" s="371"/>
      <c r="F22" s="257"/>
      <c r="G22" s="249"/>
      <c r="H22" s="184" t="s">
        <v>99</v>
      </c>
      <c r="I22" s="185"/>
      <c r="J22" s="184" t="s">
        <v>110</v>
      </c>
      <c r="K22" s="185"/>
      <c r="L22" s="184" t="s">
        <v>111</v>
      </c>
      <c r="M22" s="249"/>
      <c r="N22" s="192"/>
      <c r="O22" s="192"/>
      <c r="P22" s="188"/>
      <c r="Q22" s="189"/>
      <c r="R22" s="234">
        <f t="shared" si="3"/>
        <v>0</v>
      </c>
      <c r="S22" s="234" cm="1">
        <f t="array" ref="S22">_xlfn.IFNA(INDEX($AA$6:$AC$240,MATCH(N22&amp;O22,$AA$6:$AA$240&amp;$AB$6:$AB$240,0),3),0)*2*Q22</f>
        <v>0</v>
      </c>
      <c r="T22" s="234">
        <f t="shared" si="2"/>
        <v>0</v>
      </c>
      <c r="U22" s="243"/>
      <c r="V22" s="243"/>
      <c r="X22" s="22" t="s">
        <v>72</v>
      </c>
      <c r="AA22" s="22" t="s">
        <v>94</v>
      </c>
      <c r="AB22" s="22" t="s">
        <v>77</v>
      </c>
      <c r="AC22" s="22">
        <v>700</v>
      </c>
    </row>
    <row r="23" spans="1:29" s="22" customFormat="1" ht="36.75" customHeight="1">
      <c r="A23" s="217"/>
      <c r="B23" s="253"/>
      <c r="C23" s="206"/>
      <c r="D23" s="220"/>
      <c r="E23" s="371"/>
      <c r="F23" s="257"/>
      <c r="G23" s="249"/>
      <c r="H23" s="184" t="s">
        <v>99</v>
      </c>
      <c r="I23" s="185"/>
      <c r="J23" s="184" t="s">
        <v>110</v>
      </c>
      <c r="K23" s="185"/>
      <c r="L23" s="184" t="s">
        <v>111</v>
      </c>
      <c r="M23" s="249"/>
      <c r="N23" s="192"/>
      <c r="O23" s="192"/>
      <c r="P23" s="188"/>
      <c r="Q23" s="189"/>
      <c r="R23" s="234">
        <f t="shared" si="3"/>
        <v>0</v>
      </c>
      <c r="S23" s="234" cm="1">
        <f t="array" ref="S23">_xlfn.IFNA(INDEX($AA$6:$AC$240,MATCH(N23&amp;O23,$AA$6:$AA$240&amp;$AB$6:$AB$240,0),3),0)*2*Q23</f>
        <v>0</v>
      </c>
      <c r="T23" s="234">
        <f t="shared" si="2"/>
        <v>0</v>
      </c>
      <c r="U23" s="243"/>
      <c r="V23" s="243"/>
      <c r="X23" s="22" t="s">
        <v>73</v>
      </c>
      <c r="AA23" s="22" t="s">
        <v>95</v>
      </c>
      <c r="AB23" s="22" t="s">
        <v>77</v>
      </c>
      <c r="AC23" s="22">
        <v>1200</v>
      </c>
    </row>
    <row r="24" spans="1:29" s="22" customFormat="1" ht="36.75" customHeight="1">
      <c r="A24" s="217"/>
      <c r="B24" s="253"/>
      <c r="C24" s="206"/>
      <c r="D24" s="220"/>
      <c r="E24" s="371"/>
      <c r="F24" s="257"/>
      <c r="G24" s="249"/>
      <c r="H24" s="184" t="s">
        <v>99</v>
      </c>
      <c r="I24" s="185"/>
      <c r="J24" s="184" t="s">
        <v>110</v>
      </c>
      <c r="K24" s="185"/>
      <c r="L24" s="184" t="s">
        <v>111</v>
      </c>
      <c r="M24" s="249"/>
      <c r="N24" s="192"/>
      <c r="O24" s="192"/>
      <c r="P24" s="188"/>
      <c r="Q24" s="189"/>
      <c r="R24" s="234">
        <f t="shared" si="3"/>
        <v>0</v>
      </c>
      <c r="S24" s="234" cm="1">
        <f t="array" ref="S24">_xlfn.IFNA(INDEX($AA$6:$AC$240,MATCH(N24&amp;O24,$AA$6:$AA$240&amp;$AB$6:$AB$240,0),3),0)*2*Q24</f>
        <v>0</v>
      </c>
      <c r="T24" s="234">
        <f t="shared" si="2"/>
        <v>0</v>
      </c>
      <c r="U24" s="243"/>
      <c r="V24" s="243"/>
      <c r="X24" s="22" t="s">
        <v>275</v>
      </c>
      <c r="AA24" s="22" t="s">
        <v>275</v>
      </c>
      <c r="AB24" s="22" t="s">
        <v>77</v>
      </c>
      <c r="AC24" s="22">
        <v>5200</v>
      </c>
    </row>
    <row r="25" spans="1:29" s="22" customFormat="1" ht="36.75" customHeight="1">
      <c r="A25" s="217"/>
      <c r="B25" s="253"/>
      <c r="C25" s="206"/>
      <c r="D25" s="220"/>
      <c r="E25" s="371"/>
      <c r="F25" s="257"/>
      <c r="G25" s="249"/>
      <c r="H25" s="184" t="s">
        <v>99</v>
      </c>
      <c r="I25" s="185"/>
      <c r="J25" s="184" t="s">
        <v>110</v>
      </c>
      <c r="K25" s="185"/>
      <c r="L25" s="184" t="s">
        <v>111</v>
      </c>
      <c r="M25" s="249"/>
      <c r="N25" s="192"/>
      <c r="O25" s="192"/>
      <c r="P25" s="188"/>
      <c r="Q25" s="189"/>
      <c r="R25" s="234">
        <f t="shared" si="3"/>
        <v>0</v>
      </c>
      <c r="S25" s="234" cm="1">
        <f t="array" ref="S25">_xlfn.IFNA(INDEX($AA$6:$AC$240,MATCH(N25&amp;O25,$AA$6:$AA$240&amp;$AB$6:$AB$240,0),3),0)*2*Q25</f>
        <v>0</v>
      </c>
      <c r="T25" s="234">
        <f t="shared" si="2"/>
        <v>0</v>
      </c>
      <c r="U25" s="243"/>
      <c r="V25" s="243"/>
      <c r="AA25" s="22" t="s">
        <v>78</v>
      </c>
      <c r="AB25" s="22" t="s">
        <v>79</v>
      </c>
      <c r="AC25" s="22">
        <v>2000</v>
      </c>
    </row>
    <row r="26" spans="1:29" s="22" customFormat="1" ht="36.75" customHeight="1">
      <c r="A26" s="217"/>
      <c r="B26" s="253"/>
      <c r="C26" s="206"/>
      <c r="D26" s="220"/>
      <c r="E26" s="371"/>
      <c r="F26" s="257"/>
      <c r="G26" s="249"/>
      <c r="H26" s="184" t="s">
        <v>99</v>
      </c>
      <c r="I26" s="185"/>
      <c r="J26" s="184" t="s">
        <v>110</v>
      </c>
      <c r="K26" s="185"/>
      <c r="L26" s="184" t="s">
        <v>111</v>
      </c>
      <c r="M26" s="249"/>
      <c r="N26" s="192"/>
      <c r="O26" s="192"/>
      <c r="P26" s="188"/>
      <c r="Q26" s="189"/>
      <c r="R26" s="234">
        <f t="shared" si="3"/>
        <v>0</v>
      </c>
      <c r="S26" s="234" cm="1">
        <f t="array" ref="S26">_xlfn.IFNA(INDEX($AA$6:$AC$240,MATCH(N26&amp;O26,$AA$6:$AA$240&amp;$AB$6:$AB$240,0),3),0)*2*Q26</f>
        <v>0</v>
      </c>
      <c r="T26" s="234">
        <f t="shared" si="2"/>
        <v>0</v>
      </c>
      <c r="U26" s="243"/>
      <c r="V26" s="243"/>
      <c r="AA26" s="22" t="s">
        <v>80</v>
      </c>
      <c r="AB26" s="22" t="s">
        <v>79</v>
      </c>
      <c r="AC26" s="22">
        <v>2900</v>
      </c>
    </row>
    <row r="27" spans="1:29" s="22" customFormat="1" ht="36.75" customHeight="1">
      <c r="A27" s="217"/>
      <c r="B27" s="253"/>
      <c r="C27" s="206"/>
      <c r="D27" s="220"/>
      <c r="E27" s="371"/>
      <c r="F27" s="257"/>
      <c r="G27" s="249"/>
      <c r="H27" s="184" t="s">
        <v>99</v>
      </c>
      <c r="I27" s="185"/>
      <c r="J27" s="184" t="s">
        <v>110</v>
      </c>
      <c r="K27" s="185"/>
      <c r="L27" s="184" t="s">
        <v>111</v>
      </c>
      <c r="M27" s="249"/>
      <c r="N27" s="192"/>
      <c r="O27" s="192"/>
      <c r="P27" s="188"/>
      <c r="Q27" s="189"/>
      <c r="R27" s="234">
        <f t="shared" si="3"/>
        <v>0</v>
      </c>
      <c r="S27" s="234" cm="1">
        <f t="array" ref="S27">_xlfn.IFNA(INDEX($AA$6:$AC$240,MATCH(N27&amp;O27,$AA$6:$AA$240&amp;$AB$6:$AB$240,0),3),0)*2*Q27</f>
        <v>0</v>
      </c>
      <c r="T27" s="234">
        <f t="shared" si="2"/>
        <v>0</v>
      </c>
      <c r="U27" s="243"/>
      <c r="V27" s="243"/>
      <c r="W27" s="191"/>
      <c r="AA27" s="22" t="s">
        <v>77</v>
      </c>
      <c r="AB27" s="22" t="s">
        <v>79</v>
      </c>
      <c r="AC27" s="22">
        <v>1500</v>
      </c>
    </row>
    <row r="28" spans="1:29" s="22" customFormat="1" ht="36.75" customHeight="1">
      <c r="A28" s="217"/>
      <c r="B28" s="253"/>
      <c r="C28" s="206"/>
      <c r="D28" s="220"/>
      <c r="E28" s="371"/>
      <c r="F28" s="257"/>
      <c r="G28" s="249"/>
      <c r="H28" s="184" t="s">
        <v>99</v>
      </c>
      <c r="I28" s="185"/>
      <c r="J28" s="184" t="s">
        <v>110</v>
      </c>
      <c r="K28" s="185"/>
      <c r="L28" s="184" t="s">
        <v>111</v>
      </c>
      <c r="M28" s="249"/>
      <c r="N28" s="192"/>
      <c r="O28" s="192"/>
      <c r="P28" s="188"/>
      <c r="Q28" s="189"/>
      <c r="R28" s="234">
        <f t="shared" si="3"/>
        <v>0</v>
      </c>
      <c r="S28" s="234" cm="1">
        <f t="array" ref="S28">_xlfn.IFNA(INDEX($AA$6:$AC$240,MATCH(N28&amp;O28,$AA$6:$AA$240&amp;$AB$6:$AB$240,0),3),0)*2*Q28</f>
        <v>0</v>
      </c>
      <c r="T28" s="234">
        <f t="shared" si="2"/>
        <v>0</v>
      </c>
      <c r="U28" s="243"/>
      <c r="V28" s="243"/>
      <c r="W28" s="191"/>
      <c r="AA28" s="22" t="s">
        <v>81</v>
      </c>
      <c r="AB28" s="22" t="s">
        <v>79</v>
      </c>
      <c r="AC28" s="22">
        <v>2200</v>
      </c>
    </row>
    <row r="29" spans="1:29" s="22" customFormat="1" ht="36.75" customHeight="1">
      <c r="A29" s="215"/>
      <c r="B29" s="254"/>
      <c r="C29" s="206"/>
      <c r="D29" s="216"/>
      <c r="E29" s="372"/>
      <c r="F29" s="257"/>
      <c r="G29" s="249"/>
      <c r="H29" s="184" t="s">
        <v>99</v>
      </c>
      <c r="I29" s="185"/>
      <c r="J29" s="184" t="s">
        <v>110</v>
      </c>
      <c r="K29" s="185"/>
      <c r="L29" s="184" t="s">
        <v>111</v>
      </c>
      <c r="M29" s="249"/>
      <c r="N29" s="192"/>
      <c r="O29" s="192"/>
      <c r="P29" s="188"/>
      <c r="Q29" s="189"/>
      <c r="R29" s="234">
        <f t="shared" si="3"/>
        <v>0</v>
      </c>
      <c r="S29" s="234" cm="1">
        <f t="array" ref="S29">_xlfn.IFNA(INDEX($AA$6:$AC$240,MATCH(N29&amp;O29,$AA$6:$AA$240&amp;$AB$6:$AB$240,0),3),0)*2*Q29</f>
        <v>0</v>
      </c>
      <c r="T29" s="234">
        <f t="shared" si="2"/>
        <v>0</v>
      </c>
      <c r="U29" s="243"/>
      <c r="V29" s="243"/>
      <c r="W29" s="191"/>
      <c r="AA29" s="22" t="s">
        <v>82</v>
      </c>
      <c r="AB29" s="22" t="s">
        <v>79</v>
      </c>
      <c r="AC29" s="22">
        <v>3500</v>
      </c>
    </row>
    <row r="30" spans="1:29" s="22" customFormat="1" ht="36.75" customHeight="1" thickBot="1">
      <c r="A30" s="213"/>
      <c r="B30" s="213"/>
      <c r="C30" s="213"/>
      <c r="D30" s="213"/>
      <c r="E30" s="213"/>
      <c r="F30" s="213"/>
      <c r="G30" s="206"/>
      <c r="H30" s="213"/>
      <c r="I30" s="206"/>
      <c r="J30" s="213"/>
      <c r="K30" s="213"/>
      <c r="L30" s="213"/>
      <c r="M30" s="213"/>
      <c r="N30" s="213"/>
      <c r="O30" s="237">
        <f>C20</f>
        <v>0</v>
      </c>
      <c r="P30" s="237"/>
      <c r="Q30" s="222" t="s">
        <v>274</v>
      </c>
      <c r="R30" s="244"/>
      <c r="S30" s="222" t="s">
        <v>205</v>
      </c>
      <c r="T30" s="236">
        <f>SUM(T20:T29)</f>
        <v>0</v>
      </c>
      <c r="U30" s="243"/>
      <c r="V30" s="243"/>
      <c r="W30" s="191"/>
      <c r="AA30" s="22" t="s">
        <v>83</v>
      </c>
      <c r="AB30" s="22" t="s">
        <v>79</v>
      </c>
      <c r="AC30" s="22">
        <v>800</v>
      </c>
    </row>
    <row r="31" spans="1:29" s="22" customFormat="1" ht="36.75" customHeight="1" thickBot="1">
      <c r="A31" s="206"/>
      <c r="B31" s="206"/>
      <c r="C31" s="206"/>
      <c r="D31" s="206"/>
      <c r="E31" s="206"/>
      <c r="F31" s="206"/>
      <c r="G31" s="206"/>
      <c r="H31" s="206"/>
      <c r="I31" s="206"/>
      <c r="J31" s="206"/>
      <c r="K31" s="206"/>
      <c r="L31" s="206"/>
      <c r="M31" s="206"/>
      <c r="N31" s="206"/>
      <c r="O31" s="206"/>
      <c r="P31" s="206"/>
      <c r="Q31" s="382" t="s">
        <v>247</v>
      </c>
      <c r="R31" s="382"/>
      <c r="S31" s="224" t="s">
        <v>224</v>
      </c>
      <c r="T31" s="270">
        <f>IF(T30&gt;=80000,"80,000",T30)</f>
        <v>0</v>
      </c>
      <c r="U31" s="251" t="s">
        <v>24</v>
      </c>
      <c r="V31" s="243"/>
      <c r="W31" s="191"/>
      <c r="AA31" s="22" t="s">
        <v>84</v>
      </c>
      <c r="AB31" s="22" t="s">
        <v>79</v>
      </c>
      <c r="AC31" s="22">
        <v>1400</v>
      </c>
    </row>
    <row r="32" spans="1:29" s="22" customFormat="1" ht="36.6" customHeight="1">
      <c r="A32" s="206"/>
      <c r="B32" s="206"/>
      <c r="C32" s="206"/>
      <c r="D32" s="206"/>
      <c r="E32" s="206"/>
      <c r="F32" s="206"/>
      <c r="G32" s="206"/>
      <c r="H32" s="206"/>
      <c r="I32" s="206"/>
      <c r="J32" s="206"/>
      <c r="K32" s="206"/>
      <c r="L32" s="206"/>
      <c r="M32" s="206"/>
      <c r="N32" s="206"/>
      <c r="O32" s="206"/>
      <c r="P32" s="206"/>
      <c r="Q32" s="206"/>
      <c r="R32" s="206"/>
      <c r="S32" s="206"/>
      <c r="T32" s="206"/>
      <c r="U32" s="206"/>
      <c r="V32" s="243"/>
      <c r="W32" s="191"/>
      <c r="AA32" s="22" t="s">
        <v>85</v>
      </c>
      <c r="AB32" s="22" t="s">
        <v>79</v>
      </c>
      <c r="AC32" s="22">
        <v>2300</v>
      </c>
    </row>
    <row r="33" spans="1:32" s="22" customFormat="1" ht="24.6" customHeight="1" thickBot="1">
      <c r="A33" s="206"/>
      <c r="B33" s="206"/>
      <c r="C33" s="206"/>
      <c r="D33" s="206"/>
      <c r="E33" s="206"/>
      <c r="F33" s="206"/>
      <c r="G33" s="206"/>
      <c r="H33" s="206"/>
      <c r="I33" s="206"/>
      <c r="J33" s="206"/>
      <c r="K33" s="206"/>
      <c r="L33" s="206"/>
      <c r="M33" s="206"/>
      <c r="N33" s="206"/>
      <c r="O33" s="206"/>
      <c r="P33" s="206"/>
      <c r="Q33" s="206"/>
      <c r="R33" s="206"/>
      <c r="S33" s="206"/>
      <c r="T33" s="206"/>
      <c r="U33" s="206"/>
      <c r="V33" s="206"/>
      <c r="W33" s="191"/>
    </row>
    <row r="34" spans="1:32" ht="26.25" thickBot="1">
      <c r="A34" s="193" t="s">
        <v>262</v>
      </c>
      <c r="B34" s="193"/>
      <c r="C34" s="193"/>
      <c r="G34" s="193"/>
      <c r="H34" s="22"/>
      <c r="I34" s="193"/>
      <c r="J34" s="22"/>
      <c r="K34" s="22"/>
      <c r="L34" s="22"/>
      <c r="M34" s="22"/>
      <c r="S34" s="225" t="s">
        <v>255</v>
      </c>
      <c r="T34" s="208" t="s">
        <v>231</v>
      </c>
      <c r="U34" s="208"/>
      <c r="V34" s="208"/>
      <c r="AA34" s="22" t="s">
        <v>86</v>
      </c>
      <c r="AB34" s="22" t="s">
        <v>79</v>
      </c>
      <c r="AC34" s="22">
        <v>2500</v>
      </c>
    </row>
    <row r="35" spans="1:32">
      <c r="AA35" s="3" t="s">
        <v>87</v>
      </c>
      <c r="AB35" s="3" t="s">
        <v>79</v>
      </c>
      <c r="AC35" s="3">
        <v>2200</v>
      </c>
    </row>
    <row r="36" spans="1:32" ht="30.6" customHeight="1">
      <c r="A36" s="361" t="s">
        <v>220</v>
      </c>
      <c r="B36" s="362" t="s">
        <v>215</v>
      </c>
      <c r="C36" s="362" t="s">
        <v>193</v>
      </c>
      <c r="D36" s="362"/>
      <c r="E36" s="362" t="s">
        <v>234</v>
      </c>
      <c r="F36" s="379" t="s">
        <v>241</v>
      </c>
      <c r="G36" s="376" t="s">
        <v>244</v>
      </c>
      <c r="H36" s="377"/>
      <c r="I36" s="377"/>
      <c r="J36" s="377"/>
      <c r="K36" s="377"/>
      <c r="L36" s="377"/>
      <c r="M36" s="378"/>
      <c r="N36" s="210" t="s">
        <v>54</v>
      </c>
      <c r="O36" s="210" t="s">
        <v>217</v>
      </c>
      <c r="P36" s="363" t="s">
        <v>248</v>
      </c>
      <c r="Q36" s="379" t="s">
        <v>216</v>
      </c>
      <c r="R36" s="362" t="s">
        <v>20</v>
      </c>
      <c r="S36" s="362" t="s">
        <v>22</v>
      </c>
      <c r="T36" s="381" t="s">
        <v>222</v>
      </c>
      <c r="U36" s="245"/>
      <c r="V36" s="242"/>
      <c r="AA36" s="3" t="s">
        <v>88</v>
      </c>
      <c r="AB36" s="3" t="s">
        <v>79</v>
      </c>
      <c r="AC36" s="3">
        <v>2400</v>
      </c>
    </row>
    <row r="37" spans="1:32" s="22" customFormat="1" ht="36.950000000000003" customHeight="1">
      <c r="A37" s="362"/>
      <c r="B37" s="362"/>
      <c r="C37" s="362"/>
      <c r="D37" s="362"/>
      <c r="E37" s="362"/>
      <c r="F37" s="380"/>
      <c r="G37" s="373" t="s">
        <v>291</v>
      </c>
      <c r="H37" s="374"/>
      <c r="I37" s="374"/>
      <c r="J37" s="374"/>
      <c r="K37" s="374"/>
      <c r="L37" s="375"/>
      <c r="M37" s="250" t="s">
        <v>243</v>
      </c>
      <c r="N37" s="209" t="s">
        <v>218</v>
      </c>
      <c r="O37" s="209" t="s">
        <v>219</v>
      </c>
      <c r="P37" s="365"/>
      <c r="Q37" s="380"/>
      <c r="R37" s="362"/>
      <c r="S37" s="362"/>
      <c r="T37" s="381"/>
      <c r="U37" s="245"/>
      <c r="V37" s="242"/>
      <c r="W37" s="207"/>
      <c r="X37" s="207"/>
      <c r="AA37" s="3" t="s">
        <v>89</v>
      </c>
      <c r="AB37" s="3" t="s">
        <v>79</v>
      </c>
      <c r="AC37" s="3">
        <v>1600</v>
      </c>
    </row>
    <row r="38" spans="1:32" s="22" customFormat="1" ht="36.75" customHeight="1">
      <c r="A38" s="221">
        <v>3</v>
      </c>
      <c r="B38" s="214"/>
      <c r="C38" s="214"/>
      <c r="D38" s="219" t="s">
        <v>223</v>
      </c>
      <c r="E38" s="370"/>
      <c r="F38" s="257"/>
      <c r="G38" s="249"/>
      <c r="H38" s="184" t="s">
        <v>99</v>
      </c>
      <c r="I38" s="185"/>
      <c r="J38" s="184" t="s">
        <v>110</v>
      </c>
      <c r="K38" s="185"/>
      <c r="L38" s="184" t="s">
        <v>111</v>
      </c>
      <c r="M38" s="249"/>
      <c r="N38" s="192"/>
      <c r="O38" s="192"/>
      <c r="P38" s="188"/>
      <c r="Q38" s="189"/>
      <c r="R38" s="234">
        <f>P38*14300</f>
        <v>0</v>
      </c>
      <c r="S38" s="234" cm="1">
        <f t="array" ref="S38">_xlfn.IFNA(INDEX($AA$6:$AC$240,MATCH(N38&amp;O38,$AA$6:$AA$240&amp;$AB$6:$AB$240,0),3),0)*2*Q38</f>
        <v>0</v>
      </c>
      <c r="T38" s="234">
        <f t="shared" ref="T38:T47" si="4">SUM(R38:S38)</f>
        <v>0</v>
      </c>
      <c r="U38" s="243"/>
      <c r="V38" s="243"/>
      <c r="X38" s="191" t="s">
        <v>196</v>
      </c>
      <c r="AA38" s="22" t="s">
        <v>90</v>
      </c>
      <c r="AB38" s="22" t="s">
        <v>79</v>
      </c>
      <c r="AC38" s="22">
        <v>1600</v>
      </c>
    </row>
    <row r="39" spans="1:32" s="22" customFormat="1" ht="36.75" customHeight="1">
      <c r="A39" s="217"/>
      <c r="B39" s="253"/>
      <c r="C39" s="206"/>
      <c r="D39" s="220"/>
      <c r="E39" s="371"/>
      <c r="F39" s="257"/>
      <c r="G39" s="249"/>
      <c r="H39" s="184" t="s">
        <v>99</v>
      </c>
      <c r="I39" s="185"/>
      <c r="J39" s="184" t="s">
        <v>110</v>
      </c>
      <c r="K39" s="185"/>
      <c r="L39" s="184" t="s">
        <v>111</v>
      </c>
      <c r="M39" s="249"/>
      <c r="N39" s="192"/>
      <c r="O39" s="192"/>
      <c r="P39" s="188"/>
      <c r="Q39" s="189"/>
      <c r="R39" s="234">
        <f t="shared" ref="R39:R47" si="5">P39*14300</f>
        <v>0</v>
      </c>
      <c r="S39" s="234" cm="1">
        <f t="array" ref="S39">_xlfn.IFNA(INDEX($AA$6:$AC$240,MATCH(N39&amp;O39,$AA$6:$AA$240&amp;$AB$6:$AB$240,0),3),0)*2*Q39</f>
        <v>0</v>
      </c>
      <c r="T39" s="234">
        <f t="shared" si="4"/>
        <v>0</v>
      </c>
      <c r="U39" s="243"/>
      <c r="V39" s="243"/>
      <c r="X39" s="191" t="s">
        <v>197</v>
      </c>
      <c r="AA39" s="22" t="s">
        <v>91</v>
      </c>
      <c r="AB39" s="22" t="s">
        <v>79</v>
      </c>
      <c r="AC39" s="22">
        <v>700</v>
      </c>
    </row>
    <row r="40" spans="1:32" s="22" customFormat="1" ht="36.75" customHeight="1">
      <c r="A40" s="217"/>
      <c r="B40" s="253"/>
      <c r="C40" s="206"/>
      <c r="D40" s="220"/>
      <c r="E40" s="371"/>
      <c r="F40" s="257"/>
      <c r="G40" s="249"/>
      <c r="H40" s="184" t="s">
        <v>99</v>
      </c>
      <c r="I40" s="185"/>
      <c r="J40" s="184" t="s">
        <v>110</v>
      </c>
      <c r="K40" s="185"/>
      <c r="L40" s="184" t="s">
        <v>111</v>
      </c>
      <c r="M40" s="249"/>
      <c r="N40" s="192"/>
      <c r="O40" s="192"/>
      <c r="P40" s="188"/>
      <c r="Q40" s="189"/>
      <c r="R40" s="234">
        <f t="shared" si="5"/>
        <v>0</v>
      </c>
      <c r="S40" s="234" cm="1">
        <f t="array" ref="S40">_xlfn.IFNA(INDEX($AA$6:$AC$240,MATCH(N40&amp;O40,$AA$6:$AA$240&amp;$AB$6:$AB$240,0),3),0)*2*Q40</f>
        <v>0</v>
      </c>
      <c r="T40" s="234">
        <f t="shared" si="4"/>
        <v>0</v>
      </c>
      <c r="U40" s="243"/>
      <c r="V40" s="243"/>
      <c r="X40" s="204" t="s">
        <v>206</v>
      </c>
      <c r="Y40" s="205"/>
      <c r="AA40" s="22" t="s">
        <v>92</v>
      </c>
      <c r="AB40" s="22" t="s">
        <v>79</v>
      </c>
      <c r="AC40" s="22">
        <v>800</v>
      </c>
      <c r="AF40" s="3"/>
    </row>
    <row r="41" spans="1:32" s="22" customFormat="1" ht="36.75" customHeight="1">
      <c r="A41" s="217"/>
      <c r="B41" s="253"/>
      <c r="C41" s="206"/>
      <c r="D41" s="220"/>
      <c r="E41" s="371"/>
      <c r="F41" s="257"/>
      <c r="G41" s="249"/>
      <c r="H41" s="184" t="s">
        <v>99</v>
      </c>
      <c r="I41" s="185"/>
      <c r="J41" s="184" t="s">
        <v>110</v>
      </c>
      <c r="K41" s="185"/>
      <c r="L41" s="184" t="s">
        <v>111</v>
      </c>
      <c r="M41" s="249"/>
      <c r="N41" s="192"/>
      <c r="O41" s="192"/>
      <c r="P41" s="188"/>
      <c r="Q41" s="189"/>
      <c r="R41" s="234">
        <f t="shared" si="5"/>
        <v>0</v>
      </c>
      <c r="S41" s="234" cm="1">
        <f t="array" ref="S41">_xlfn.IFNA(INDEX($AA$6:$AC$240,MATCH(N41&amp;O41,$AA$6:$AA$240&amp;$AB$6:$AB$240,0),3),0)*2*Q41</f>
        <v>0</v>
      </c>
      <c r="T41" s="234">
        <f t="shared" si="4"/>
        <v>0</v>
      </c>
      <c r="U41" s="243"/>
      <c r="V41" s="243"/>
      <c r="X41" s="204" t="s">
        <v>207</v>
      </c>
      <c r="Y41" s="205"/>
      <c r="AA41" s="22" t="s">
        <v>93</v>
      </c>
      <c r="AB41" s="22" t="s">
        <v>79</v>
      </c>
      <c r="AC41" s="22">
        <v>300</v>
      </c>
    </row>
    <row r="42" spans="1:32" s="22" customFormat="1" ht="36.75" customHeight="1">
      <c r="A42" s="217"/>
      <c r="B42" s="253"/>
      <c r="C42" s="206"/>
      <c r="D42" s="220"/>
      <c r="E42" s="371"/>
      <c r="F42" s="257"/>
      <c r="G42" s="249"/>
      <c r="H42" s="184" t="s">
        <v>99</v>
      </c>
      <c r="I42" s="185"/>
      <c r="J42" s="184" t="s">
        <v>110</v>
      </c>
      <c r="K42" s="185"/>
      <c r="L42" s="184" t="s">
        <v>111</v>
      </c>
      <c r="M42" s="249"/>
      <c r="N42" s="192"/>
      <c r="O42" s="192"/>
      <c r="P42" s="188"/>
      <c r="Q42" s="189"/>
      <c r="R42" s="234">
        <f t="shared" si="5"/>
        <v>0</v>
      </c>
      <c r="S42" s="234" cm="1">
        <f t="array" ref="S42">_xlfn.IFNA(INDEX($AA$6:$AC$240,MATCH(N42&amp;O42,$AA$6:$AA$240&amp;$AB$6:$AB$240,0),3),0)*2*Q42</f>
        <v>0</v>
      </c>
      <c r="T42" s="234">
        <f t="shared" si="4"/>
        <v>0</v>
      </c>
      <c r="U42" s="243"/>
      <c r="V42" s="243"/>
      <c r="AA42" s="22" t="s">
        <v>94</v>
      </c>
      <c r="AB42" s="22" t="s">
        <v>79</v>
      </c>
      <c r="AC42" s="22">
        <v>1000</v>
      </c>
    </row>
    <row r="43" spans="1:32" s="22" customFormat="1" ht="36.75" customHeight="1">
      <c r="A43" s="217"/>
      <c r="B43" s="253"/>
      <c r="C43" s="206"/>
      <c r="D43" s="220"/>
      <c r="E43" s="371"/>
      <c r="F43" s="257"/>
      <c r="G43" s="249"/>
      <c r="H43" s="184" t="s">
        <v>99</v>
      </c>
      <c r="I43" s="185"/>
      <c r="J43" s="184" t="s">
        <v>110</v>
      </c>
      <c r="K43" s="185"/>
      <c r="L43" s="184" t="s">
        <v>111</v>
      </c>
      <c r="M43" s="249"/>
      <c r="N43" s="192"/>
      <c r="O43" s="192"/>
      <c r="P43" s="188"/>
      <c r="Q43" s="189"/>
      <c r="R43" s="234">
        <f t="shared" si="5"/>
        <v>0</v>
      </c>
      <c r="S43" s="234" cm="1">
        <f t="array" ref="S43">_xlfn.IFNA(INDEX($AA$6:$AC$240,MATCH(N43&amp;O43,$AA$6:$AA$240&amp;$AB$6:$AB$240,0),3),0)*2*Q43</f>
        <v>0</v>
      </c>
      <c r="T43" s="234">
        <f t="shared" si="4"/>
        <v>0</v>
      </c>
      <c r="U43" s="243"/>
      <c r="V43" s="243"/>
      <c r="AA43" s="22" t="s">
        <v>95</v>
      </c>
      <c r="AB43" s="22" t="s">
        <v>79</v>
      </c>
      <c r="AC43" s="22">
        <v>1800</v>
      </c>
    </row>
    <row r="44" spans="1:32" s="22" customFormat="1" ht="36.75" customHeight="1">
      <c r="A44" s="217"/>
      <c r="B44" s="253"/>
      <c r="C44" s="206"/>
      <c r="D44" s="220"/>
      <c r="E44" s="371"/>
      <c r="F44" s="257"/>
      <c r="G44" s="249"/>
      <c r="H44" s="184" t="s">
        <v>99</v>
      </c>
      <c r="I44" s="185"/>
      <c r="J44" s="184" t="s">
        <v>110</v>
      </c>
      <c r="K44" s="185"/>
      <c r="L44" s="184" t="s">
        <v>111</v>
      </c>
      <c r="M44" s="249"/>
      <c r="N44" s="192"/>
      <c r="O44" s="192"/>
      <c r="P44" s="188"/>
      <c r="Q44" s="189"/>
      <c r="R44" s="234">
        <f t="shared" si="5"/>
        <v>0</v>
      </c>
      <c r="S44" s="234" cm="1">
        <f t="array" ref="S44">_xlfn.IFNA(INDEX($AA$6:$AC$240,MATCH(N44&amp;O44,$AA$6:$AA$240&amp;$AB$6:$AB$240,0),3),0)*2*Q44</f>
        <v>0</v>
      </c>
      <c r="T44" s="234">
        <f t="shared" si="4"/>
        <v>0</v>
      </c>
      <c r="U44" s="243"/>
      <c r="V44" s="243"/>
      <c r="AA44" s="22" t="s">
        <v>275</v>
      </c>
      <c r="AB44" s="22" t="s">
        <v>56</v>
      </c>
      <c r="AC44" s="22">
        <v>5200</v>
      </c>
    </row>
    <row r="45" spans="1:32" s="22" customFormat="1" ht="36.75" customHeight="1">
      <c r="A45" s="217"/>
      <c r="B45" s="253"/>
      <c r="C45" s="206"/>
      <c r="D45" s="220"/>
      <c r="E45" s="371"/>
      <c r="F45" s="257"/>
      <c r="G45" s="249"/>
      <c r="H45" s="184" t="s">
        <v>99</v>
      </c>
      <c r="I45" s="185"/>
      <c r="J45" s="184" t="s">
        <v>110</v>
      </c>
      <c r="K45" s="185"/>
      <c r="L45" s="184" t="s">
        <v>111</v>
      </c>
      <c r="M45" s="249"/>
      <c r="N45" s="192"/>
      <c r="O45" s="192"/>
      <c r="P45" s="188"/>
      <c r="Q45" s="189"/>
      <c r="R45" s="234">
        <f t="shared" si="5"/>
        <v>0</v>
      </c>
      <c r="S45" s="234" cm="1">
        <f t="array" ref="S45">_xlfn.IFNA(INDEX($AA$6:$AC$240,MATCH(N45&amp;O45,$AA$6:$AA$240&amp;$AB$6:$AB$240,0),3),0)*2*Q45</f>
        <v>0</v>
      </c>
      <c r="T45" s="234">
        <f t="shared" si="4"/>
        <v>0</v>
      </c>
      <c r="U45" s="243"/>
      <c r="V45" s="243"/>
      <c r="AA45" s="22" t="s">
        <v>78</v>
      </c>
      <c r="AB45" s="22" t="s">
        <v>81</v>
      </c>
      <c r="AC45" s="22">
        <v>3900</v>
      </c>
    </row>
    <row r="46" spans="1:32" s="22" customFormat="1" ht="36.75" customHeight="1">
      <c r="A46" s="217"/>
      <c r="B46" s="253"/>
      <c r="C46" s="206"/>
      <c r="D46" s="220"/>
      <c r="E46" s="371"/>
      <c r="F46" s="257"/>
      <c r="G46" s="249"/>
      <c r="H46" s="184" t="s">
        <v>99</v>
      </c>
      <c r="I46" s="185"/>
      <c r="J46" s="184" t="s">
        <v>110</v>
      </c>
      <c r="K46" s="185"/>
      <c r="L46" s="184" t="s">
        <v>111</v>
      </c>
      <c r="M46" s="249"/>
      <c r="N46" s="192"/>
      <c r="O46" s="192"/>
      <c r="P46" s="188"/>
      <c r="Q46" s="189"/>
      <c r="R46" s="234">
        <f t="shared" si="5"/>
        <v>0</v>
      </c>
      <c r="S46" s="234" cm="1">
        <f t="array" ref="S46">_xlfn.IFNA(INDEX($AA$6:$AC$240,MATCH(N46&amp;O46,$AA$6:$AA$240&amp;$AB$6:$AB$240,0),3),0)*2*Q46</f>
        <v>0</v>
      </c>
      <c r="T46" s="234">
        <f t="shared" si="4"/>
        <v>0</v>
      </c>
      <c r="U46" s="243"/>
      <c r="V46" s="243"/>
      <c r="AA46" s="22" t="s">
        <v>79</v>
      </c>
      <c r="AB46" s="22" t="s">
        <v>81</v>
      </c>
      <c r="AC46" s="22">
        <v>2200</v>
      </c>
    </row>
    <row r="47" spans="1:32" s="22" customFormat="1" ht="36.75" customHeight="1">
      <c r="A47" s="252"/>
      <c r="B47" s="254"/>
      <c r="C47" s="206"/>
      <c r="D47" s="216"/>
      <c r="E47" s="372"/>
      <c r="F47" s="257"/>
      <c r="G47" s="249"/>
      <c r="H47" s="184" t="s">
        <v>99</v>
      </c>
      <c r="I47" s="185"/>
      <c r="J47" s="184" t="s">
        <v>110</v>
      </c>
      <c r="K47" s="185"/>
      <c r="L47" s="184" t="s">
        <v>111</v>
      </c>
      <c r="M47" s="249"/>
      <c r="N47" s="192"/>
      <c r="O47" s="192"/>
      <c r="P47" s="188"/>
      <c r="Q47" s="189"/>
      <c r="R47" s="234">
        <f t="shared" si="5"/>
        <v>0</v>
      </c>
      <c r="S47" s="234" cm="1">
        <f t="array" ref="S47">_xlfn.IFNA(INDEX($AA$6:$AC$240,MATCH(N47&amp;O47,$AA$6:$AA$240&amp;$AB$6:$AB$240,0),3),0)*2*Q47</f>
        <v>0</v>
      </c>
      <c r="T47" s="234">
        <f t="shared" si="4"/>
        <v>0</v>
      </c>
      <c r="U47" s="243"/>
      <c r="V47" s="243"/>
      <c r="AA47" s="22" t="s">
        <v>80</v>
      </c>
      <c r="AB47" s="22" t="s">
        <v>81</v>
      </c>
      <c r="AC47" s="22">
        <v>4600</v>
      </c>
    </row>
    <row r="48" spans="1:32" s="22" customFormat="1" ht="36.75" customHeight="1" thickBot="1">
      <c r="A48" s="213"/>
      <c r="B48" s="213"/>
      <c r="C48" s="213"/>
      <c r="D48" s="213"/>
      <c r="E48" s="213"/>
      <c r="F48" s="213"/>
      <c r="G48" s="206"/>
      <c r="H48" s="213"/>
      <c r="I48" s="206"/>
      <c r="J48" s="213"/>
      <c r="K48" s="213"/>
      <c r="L48" s="213"/>
      <c r="M48" s="213"/>
      <c r="N48" s="213"/>
      <c r="O48" s="237">
        <f>C38</f>
        <v>0</v>
      </c>
      <c r="P48" s="222"/>
      <c r="Q48" s="222" t="s">
        <v>274</v>
      </c>
      <c r="R48" s="244"/>
      <c r="S48" s="222" t="s">
        <v>205</v>
      </c>
      <c r="T48" s="236">
        <f>SUM(T38:T47)</f>
        <v>0</v>
      </c>
      <c r="U48" s="243"/>
      <c r="V48" s="243"/>
      <c r="AA48" s="22" t="s">
        <v>77</v>
      </c>
      <c r="AB48" s="22" t="s">
        <v>81</v>
      </c>
      <c r="AC48" s="22">
        <v>1600</v>
      </c>
    </row>
    <row r="49" spans="1:29" s="22" customFormat="1" ht="36.75" customHeight="1" thickBot="1">
      <c r="A49" s="206"/>
      <c r="B49" s="206"/>
      <c r="C49" s="206"/>
      <c r="D49" s="206"/>
      <c r="E49" s="206"/>
      <c r="F49" s="206"/>
      <c r="G49" s="206"/>
      <c r="H49" s="206"/>
      <c r="I49" s="206"/>
      <c r="J49" s="206"/>
      <c r="K49" s="206"/>
      <c r="L49" s="206"/>
      <c r="M49" s="206"/>
      <c r="N49" s="206"/>
      <c r="O49" s="213"/>
      <c r="P49" s="213"/>
      <c r="Q49" s="382" t="s">
        <v>247</v>
      </c>
      <c r="R49" s="382"/>
      <c r="S49" s="224" t="s">
        <v>224</v>
      </c>
      <c r="T49" s="270">
        <f>IF(T48&gt;=80000,"80,000",T48)</f>
        <v>0</v>
      </c>
      <c r="U49" s="251" t="s">
        <v>24</v>
      </c>
      <c r="V49" s="243"/>
      <c r="AA49" s="22" t="s">
        <v>82</v>
      </c>
      <c r="AB49" s="22" t="s">
        <v>81</v>
      </c>
      <c r="AC49" s="22">
        <v>5200</v>
      </c>
    </row>
    <row r="50" spans="1:29" s="22" customFormat="1" ht="36.75" customHeight="1">
      <c r="A50" s="206"/>
      <c r="B50" s="206"/>
      <c r="C50" s="206"/>
      <c r="D50" s="206"/>
      <c r="E50" s="212"/>
      <c r="F50" s="212"/>
      <c r="G50" s="206"/>
      <c r="H50" s="206"/>
      <c r="I50" s="206"/>
      <c r="J50" s="206"/>
      <c r="K50" s="206"/>
      <c r="L50" s="206"/>
      <c r="M50" s="206"/>
      <c r="N50" s="206"/>
      <c r="O50" s="206"/>
      <c r="P50" s="206"/>
      <c r="Q50" s="206"/>
      <c r="R50" s="212"/>
      <c r="S50" s="212"/>
      <c r="T50" s="212"/>
      <c r="U50" s="206"/>
      <c r="V50" s="206"/>
      <c r="AA50" s="22" t="s">
        <v>83</v>
      </c>
      <c r="AB50" s="22" t="s">
        <v>81</v>
      </c>
      <c r="AC50" s="22">
        <v>2700</v>
      </c>
    </row>
    <row r="51" spans="1:29" s="22" customFormat="1" ht="36.75" customHeight="1">
      <c r="A51" s="361" t="s">
        <v>220</v>
      </c>
      <c r="B51" s="362" t="s">
        <v>215</v>
      </c>
      <c r="C51" s="362" t="s">
        <v>193</v>
      </c>
      <c r="D51" s="362"/>
      <c r="E51" s="362" t="s">
        <v>234</v>
      </c>
      <c r="F51" s="379" t="s">
        <v>241</v>
      </c>
      <c r="G51" s="376" t="s">
        <v>244</v>
      </c>
      <c r="H51" s="377"/>
      <c r="I51" s="377"/>
      <c r="J51" s="377"/>
      <c r="K51" s="377"/>
      <c r="L51" s="377"/>
      <c r="M51" s="378"/>
      <c r="N51" s="210" t="s">
        <v>54</v>
      </c>
      <c r="O51" s="210" t="s">
        <v>217</v>
      </c>
      <c r="P51" s="363" t="s">
        <v>248</v>
      </c>
      <c r="Q51" s="379" t="s">
        <v>216</v>
      </c>
      <c r="R51" s="362" t="s">
        <v>20</v>
      </c>
      <c r="S51" s="362" t="s">
        <v>22</v>
      </c>
      <c r="T51" s="381" t="s">
        <v>222</v>
      </c>
      <c r="U51" s="245"/>
      <c r="V51" s="242"/>
      <c r="AA51" s="22" t="s">
        <v>84</v>
      </c>
      <c r="AB51" s="22" t="s">
        <v>81</v>
      </c>
      <c r="AC51" s="22">
        <v>3300</v>
      </c>
    </row>
    <row r="52" spans="1:29" s="22" customFormat="1" ht="36.75" customHeight="1">
      <c r="A52" s="362"/>
      <c r="B52" s="362"/>
      <c r="C52" s="362"/>
      <c r="D52" s="362"/>
      <c r="E52" s="362"/>
      <c r="F52" s="380"/>
      <c r="G52" s="373" t="s">
        <v>291</v>
      </c>
      <c r="H52" s="374"/>
      <c r="I52" s="374"/>
      <c r="J52" s="374"/>
      <c r="K52" s="374"/>
      <c r="L52" s="375"/>
      <c r="M52" s="250" t="s">
        <v>243</v>
      </c>
      <c r="N52" s="209" t="s">
        <v>218</v>
      </c>
      <c r="O52" s="209" t="s">
        <v>219</v>
      </c>
      <c r="P52" s="365"/>
      <c r="Q52" s="380"/>
      <c r="R52" s="362"/>
      <c r="S52" s="362"/>
      <c r="T52" s="381"/>
      <c r="U52" s="245"/>
      <c r="V52" s="242"/>
      <c r="AA52" s="22" t="s">
        <v>85</v>
      </c>
      <c r="AB52" s="22" t="s">
        <v>81</v>
      </c>
      <c r="AC52" s="22">
        <v>4100</v>
      </c>
    </row>
    <row r="53" spans="1:29" s="22" customFormat="1" ht="36.75" customHeight="1">
      <c r="A53" s="221">
        <v>4</v>
      </c>
      <c r="B53" s="214"/>
      <c r="C53" s="214"/>
      <c r="D53" s="219" t="s">
        <v>223</v>
      </c>
      <c r="E53" s="370"/>
      <c r="F53" s="257"/>
      <c r="G53" s="249"/>
      <c r="H53" s="184" t="s">
        <v>99</v>
      </c>
      <c r="I53" s="185"/>
      <c r="J53" s="184" t="s">
        <v>110</v>
      </c>
      <c r="K53" s="185"/>
      <c r="L53" s="184" t="s">
        <v>111</v>
      </c>
      <c r="M53" s="249"/>
      <c r="N53" s="192"/>
      <c r="O53" s="192"/>
      <c r="P53" s="188"/>
      <c r="Q53" s="189"/>
      <c r="R53" s="234">
        <f>P53*14300</f>
        <v>0</v>
      </c>
      <c r="S53" s="234" cm="1">
        <f t="array" ref="S53">_xlfn.IFNA(INDEX($AA$6:$AC$240,MATCH(N53&amp;O53,$AA$6:$AA$240&amp;$AB$6:$AB$240,0),3),0)*2*Q53</f>
        <v>0</v>
      </c>
      <c r="T53" s="234">
        <f t="shared" ref="T53:T62" si="6">SUM(R53:S53)</f>
        <v>0</v>
      </c>
      <c r="U53" s="243"/>
      <c r="V53" s="243"/>
      <c r="AA53" s="22" t="s">
        <v>86</v>
      </c>
      <c r="AB53" s="22" t="s">
        <v>81</v>
      </c>
      <c r="AC53" s="22">
        <v>4300</v>
      </c>
    </row>
    <row r="54" spans="1:29" s="22" customFormat="1" ht="36.75" customHeight="1">
      <c r="A54" s="217"/>
      <c r="B54" s="253"/>
      <c r="C54" s="206"/>
      <c r="D54" s="220"/>
      <c r="E54" s="371"/>
      <c r="F54" s="257"/>
      <c r="G54" s="249"/>
      <c r="H54" s="184" t="s">
        <v>99</v>
      </c>
      <c r="I54" s="185"/>
      <c r="J54" s="184" t="s">
        <v>110</v>
      </c>
      <c r="K54" s="185"/>
      <c r="L54" s="184" t="s">
        <v>111</v>
      </c>
      <c r="M54" s="249"/>
      <c r="N54" s="192"/>
      <c r="O54" s="192"/>
      <c r="P54" s="188"/>
      <c r="Q54" s="189"/>
      <c r="R54" s="234">
        <f t="shared" ref="R54:R62" si="7">P54*14300</f>
        <v>0</v>
      </c>
      <c r="S54" s="234" cm="1">
        <f t="array" ref="S54">_xlfn.IFNA(INDEX($AA$6:$AC$240,MATCH(N54&amp;O54,$AA$6:$AA$240&amp;$AB$6:$AB$240,0),3),0)*2*Q54</f>
        <v>0</v>
      </c>
      <c r="T54" s="234">
        <f t="shared" si="6"/>
        <v>0</v>
      </c>
      <c r="U54" s="243"/>
      <c r="V54" s="243"/>
      <c r="AA54" s="22" t="s">
        <v>87</v>
      </c>
      <c r="AB54" s="22" t="s">
        <v>81</v>
      </c>
      <c r="AC54" s="22">
        <v>4100</v>
      </c>
    </row>
    <row r="55" spans="1:29" s="22" customFormat="1" ht="36.75" customHeight="1">
      <c r="A55" s="217"/>
      <c r="B55" s="253"/>
      <c r="C55" s="206"/>
      <c r="D55" s="220"/>
      <c r="E55" s="371"/>
      <c r="F55" s="257"/>
      <c r="G55" s="249"/>
      <c r="H55" s="184" t="s">
        <v>99</v>
      </c>
      <c r="I55" s="185"/>
      <c r="J55" s="184" t="s">
        <v>110</v>
      </c>
      <c r="K55" s="185"/>
      <c r="L55" s="184" t="s">
        <v>111</v>
      </c>
      <c r="M55" s="249"/>
      <c r="N55" s="192"/>
      <c r="O55" s="192"/>
      <c r="P55" s="188"/>
      <c r="Q55" s="189"/>
      <c r="R55" s="234">
        <f t="shared" si="7"/>
        <v>0</v>
      </c>
      <c r="S55" s="234" cm="1">
        <f t="array" ref="S55">_xlfn.IFNA(INDEX($AA$6:$AC$240,MATCH(N55&amp;O55,$AA$6:$AA$240&amp;$AB$6:$AB$240,0),3),0)*2*Q55</f>
        <v>0</v>
      </c>
      <c r="T55" s="234">
        <f t="shared" si="6"/>
        <v>0</v>
      </c>
      <c r="U55" s="243"/>
      <c r="V55" s="243"/>
      <c r="AA55" s="22" t="s">
        <v>88</v>
      </c>
      <c r="AB55" s="22" t="s">
        <v>81</v>
      </c>
      <c r="AC55" s="22">
        <v>4200</v>
      </c>
    </row>
    <row r="56" spans="1:29" s="22" customFormat="1" ht="36.75" customHeight="1">
      <c r="A56" s="217"/>
      <c r="B56" s="253"/>
      <c r="C56" s="206"/>
      <c r="D56" s="220"/>
      <c r="E56" s="371"/>
      <c r="F56" s="257"/>
      <c r="G56" s="249"/>
      <c r="H56" s="184" t="s">
        <v>99</v>
      </c>
      <c r="I56" s="185"/>
      <c r="J56" s="184" t="s">
        <v>110</v>
      </c>
      <c r="K56" s="185"/>
      <c r="L56" s="184" t="s">
        <v>111</v>
      </c>
      <c r="M56" s="249"/>
      <c r="N56" s="192"/>
      <c r="O56" s="192"/>
      <c r="P56" s="188"/>
      <c r="Q56" s="189"/>
      <c r="R56" s="234">
        <f t="shared" si="7"/>
        <v>0</v>
      </c>
      <c r="S56" s="234" cm="1">
        <f t="array" ref="S56">_xlfn.IFNA(INDEX($AA$6:$AC$240,MATCH(N56&amp;O56,$AA$6:$AA$240&amp;$AB$6:$AB$240,0),3),0)*2*Q56</f>
        <v>0</v>
      </c>
      <c r="T56" s="234">
        <f t="shared" si="6"/>
        <v>0</v>
      </c>
      <c r="U56" s="243"/>
      <c r="V56" s="243"/>
      <c r="AA56" s="22" t="s">
        <v>89</v>
      </c>
      <c r="AB56" s="22" t="s">
        <v>81</v>
      </c>
      <c r="AC56" s="22">
        <v>3500</v>
      </c>
    </row>
    <row r="57" spans="1:29" s="22" customFormat="1" ht="36.75" customHeight="1">
      <c r="A57" s="217"/>
      <c r="B57" s="253"/>
      <c r="C57" s="206"/>
      <c r="D57" s="220"/>
      <c r="E57" s="371"/>
      <c r="F57" s="257"/>
      <c r="G57" s="249"/>
      <c r="H57" s="184" t="s">
        <v>99</v>
      </c>
      <c r="I57" s="185"/>
      <c r="J57" s="184" t="s">
        <v>110</v>
      </c>
      <c r="K57" s="185"/>
      <c r="L57" s="184" t="s">
        <v>111</v>
      </c>
      <c r="M57" s="249"/>
      <c r="N57" s="192"/>
      <c r="O57" s="192"/>
      <c r="P57" s="188"/>
      <c r="Q57" s="189"/>
      <c r="R57" s="234">
        <f t="shared" si="7"/>
        <v>0</v>
      </c>
      <c r="S57" s="234" cm="1">
        <f t="array" ref="S57">_xlfn.IFNA(INDEX($AA$6:$AC$240,MATCH(N57&amp;O57,$AA$6:$AA$240&amp;$AB$6:$AB$240,0),3),0)*2*Q57</f>
        <v>0</v>
      </c>
      <c r="T57" s="234">
        <f t="shared" si="6"/>
        <v>0</v>
      </c>
      <c r="U57" s="243"/>
      <c r="V57" s="243"/>
      <c r="AA57" s="22" t="s">
        <v>90</v>
      </c>
      <c r="AB57" s="22" t="s">
        <v>81</v>
      </c>
      <c r="AC57" s="22">
        <v>3500</v>
      </c>
    </row>
    <row r="58" spans="1:29" s="22" customFormat="1" ht="36.75" customHeight="1">
      <c r="A58" s="217"/>
      <c r="B58" s="253"/>
      <c r="C58" s="206"/>
      <c r="D58" s="220"/>
      <c r="E58" s="371"/>
      <c r="F58" s="257"/>
      <c r="G58" s="249"/>
      <c r="H58" s="184" t="s">
        <v>99</v>
      </c>
      <c r="I58" s="185"/>
      <c r="J58" s="184" t="s">
        <v>110</v>
      </c>
      <c r="K58" s="185"/>
      <c r="L58" s="184" t="s">
        <v>111</v>
      </c>
      <c r="M58" s="249"/>
      <c r="N58" s="192"/>
      <c r="O58" s="192"/>
      <c r="P58" s="188"/>
      <c r="Q58" s="189"/>
      <c r="R58" s="234">
        <f t="shared" si="7"/>
        <v>0</v>
      </c>
      <c r="S58" s="234" cm="1">
        <f t="array" ref="S58">_xlfn.IFNA(INDEX($AA$6:$AC$240,MATCH(N58&amp;O58,$AA$6:$AA$240&amp;$AB$6:$AB$240,0),3),0)*2*Q58</f>
        <v>0</v>
      </c>
      <c r="T58" s="234">
        <f t="shared" si="6"/>
        <v>0</v>
      </c>
      <c r="U58" s="243"/>
      <c r="V58" s="243"/>
      <c r="AA58" s="22" t="s">
        <v>91</v>
      </c>
      <c r="AB58" s="22" t="s">
        <v>81</v>
      </c>
      <c r="AC58" s="22">
        <v>2300</v>
      </c>
    </row>
    <row r="59" spans="1:29" s="22" customFormat="1" ht="36.75" customHeight="1">
      <c r="A59" s="217"/>
      <c r="B59" s="253"/>
      <c r="C59" s="206"/>
      <c r="D59" s="220"/>
      <c r="E59" s="371"/>
      <c r="F59" s="257"/>
      <c r="G59" s="249"/>
      <c r="H59" s="184" t="s">
        <v>99</v>
      </c>
      <c r="I59" s="185"/>
      <c r="J59" s="184" t="s">
        <v>110</v>
      </c>
      <c r="K59" s="185"/>
      <c r="L59" s="184" t="s">
        <v>111</v>
      </c>
      <c r="M59" s="249"/>
      <c r="N59" s="192"/>
      <c r="O59" s="192"/>
      <c r="P59" s="188"/>
      <c r="Q59" s="189"/>
      <c r="R59" s="234">
        <f t="shared" si="7"/>
        <v>0</v>
      </c>
      <c r="S59" s="234" cm="1">
        <f t="array" ref="S59">_xlfn.IFNA(INDEX($AA$6:$AC$240,MATCH(N59&amp;O59,$AA$6:$AA$240&amp;$AB$6:$AB$240,0),3),0)*2*Q59</f>
        <v>0</v>
      </c>
      <c r="T59" s="234">
        <f t="shared" si="6"/>
        <v>0</v>
      </c>
      <c r="U59" s="243"/>
      <c r="V59" s="243"/>
      <c r="AA59" s="22" t="s">
        <v>92</v>
      </c>
      <c r="AB59" s="22" t="s">
        <v>81</v>
      </c>
      <c r="AC59" s="22">
        <v>2800</v>
      </c>
    </row>
    <row r="60" spans="1:29" s="22" customFormat="1" ht="36.75" customHeight="1">
      <c r="A60" s="217"/>
      <c r="B60" s="253"/>
      <c r="C60" s="206"/>
      <c r="D60" s="220"/>
      <c r="E60" s="371"/>
      <c r="F60" s="257"/>
      <c r="G60" s="249"/>
      <c r="H60" s="184" t="s">
        <v>99</v>
      </c>
      <c r="I60" s="185"/>
      <c r="J60" s="184" t="s">
        <v>110</v>
      </c>
      <c r="K60" s="185"/>
      <c r="L60" s="184" t="s">
        <v>111</v>
      </c>
      <c r="M60" s="249"/>
      <c r="N60" s="192"/>
      <c r="O60" s="192"/>
      <c r="P60" s="188"/>
      <c r="Q60" s="189"/>
      <c r="R60" s="234">
        <f t="shared" si="7"/>
        <v>0</v>
      </c>
      <c r="S60" s="234" cm="1">
        <f t="array" ref="S60">_xlfn.IFNA(INDEX($AA$6:$AC$240,MATCH(N60&amp;O60,$AA$6:$AA$240&amp;$AB$6:$AB$240,0),3),0)*2*Q60</f>
        <v>0</v>
      </c>
      <c r="T60" s="234">
        <f t="shared" si="6"/>
        <v>0</v>
      </c>
      <c r="U60" s="243"/>
      <c r="V60" s="243"/>
      <c r="W60" s="191"/>
      <c r="AA60" s="22" t="s">
        <v>93</v>
      </c>
      <c r="AB60" s="22" t="s">
        <v>81</v>
      </c>
      <c r="AC60" s="22">
        <v>2300</v>
      </c>
    </row>
    <row r="61" spans="1:29" s="22" customFormat="1" ht="36.75" customHeight="1">
      <c r="A61" s="217"/>
      <c r="B61" s="253"/>
      <c r="C61" s="206"/>
      <c r="D61" s="220"/>
      <c r="E61" s="371"/>
      <c r="F61" s="257"/>
      <c r="G61" s="249"/>
      <c r="H61" s="184" t="s">
        <v>99</v>
      </c>
      <c r="I61" s="185"/>
      <c r="J61" s="184" t="s">
        <v>110</v>
      </c>
      <c r="K61" s="185"/>
      <c r="L61" s="184" t="s">
        <v>111</v>
      </c>
      <c r="M61" s="249"/>
      <c r="N61" s="192"/>
      <c r="O61" s="192"/>
      <c r="P61" s="188"/>
      <c r="Q61" s="189"/>
      <c r="R61" s="234">
        <f t="shared" si="7"/>
        <v>0</v>
      </c>
      <c r="S61" s="234" cm="1">
        <f t="array" ref="S61">_xlfn.IFNA(INDEX($AA$6:$AC$240,MATCH(N61&amp;O61,$AA$6:$AA$240&amp;$AB$6:$AB$240,0),3),0)*2*Q61</f>
        <v>0</v>
      </c>
      <c r="T61" s="234">
        <f t="shared" si="6"/>
        <v>0</v>
      </c>
      <c r="U61" s="243"/>
      <c r="V61" s="243"/>
      <c r="W61" s="191"/>
      <c r="AA61" s="22" t="s">
        <v>94</v>
      </c>
      <c r="AB61" s="22" t="s">
        <v>81</v>
      </c>
      <c r="AC61" s="22">
        <v>1400</v>
      </c>
    </row>
    <row r="62" spans="1:29" s="22" customFormat="1" ht="36.75" customHeight="1">
      <c r="A62" s="215"/>
      <c r="B62" s="254"/>
      <c r="C62" s="206"/>
      <c r="D62" s="216"/>
      <c r="E62" s="372"/>
      <c r="F62" s="257"/>
      <c r="G62" s="249"/>
      <c r="H62" s="184" t="s">
        <v>99</v>
      </c>
      <c r="I62" s="185"/>
      <c r="J62" s="184" t="s">
        <v>110</v>
      </c>
      <c r="K62" s="185"/>
      <c r="L62" s="184" t="s">
        <v>111</v>
      </c>
      <c r="M62" s="249"/>
      <c r="N62" s="192"/>
      <c r="O62" s="192"/>
      <c r="P62" s="188"/>
      <c r="Q62" s="189"/>
      <c r="R62" s="234">
        <f t="shared" si="7"/>
        <v>0</v>
      </c>
      <c r="S62" s="234" cm="1">
        <f t="array" ref="S62">_xlfn.IFNA(INDEX($AA$6:$AC$240,MATCH(N62&amp;O62,$AA$6:$AA$240&amp;$AB$6:$AB$240,0),3),0)*2*Q62</f>
        <v>0</v>
      </c>
      <c r="T62" s="234">
        <f t="shared" si="6"/>
        <v>0</v>
      </c>
      <c r="U62" s="243"/>
      <c r="V62" s="243"/>
      <c r="W62" s="191"/>
      <c r="AA62" s="22" t="s">
        <v>95</v>
      </c>
      <c r="AB62" s="22" t="s">
        <v>81</v>
      </c>
      <c r="AC62" s="22">
        <v>700</v>
      </c>
    </row>
    <row r="63" spans="1:29" s="22" customFormat="1" ht="36.75" customHeight="1" thickBot="1">
      <c r="A63" s="213"/>
      <c r="B63" s="213"/>
      <c r="C63" s="213"/>
      <c r="D63" s="213"/>
      <c r="E63" s="213"/>
      <c r="F63" s="213"/>
      <c r="G63" s="206"/>
      <c r="H63" s="213"/>
      <c r="I63" s="206"/>
      <c r="J63" s="213"/>
      <c r="K63" s="213"/>
      <c r="L63" s="213"/>
      <c r="M63" s="213"/>
      <c r="N63" s="213"/>
      <c r="O63" s="237">
        <f>C53</f>
        <v>0</v>
      </c>
      <c r="P63" s="237"/>
      <c r="Q63" s="222" t="s">
        <v>274</v>
      </c>
      <c r="R63" s="244"/>
      <c r="S63" s="222" t="s">
        <v>205</v>
      </c>
      <c r="T63" s="236">
        <f>SUM(T53:T62)</f>
        <v>0</v>
      </c>
      <c r="U63" s="243"/>
      <c r="V63" s="243"/>
      <c r="W63" s="191"/>
      <c r="AA63" s="22" t="s">
        <v>275</v>
      </c>
      <c r="AB63" s="22" t="s">
        <v>59</v>
      </c>
      <c r="AC63" s="22">
        <v>5200</v>
      </c>
    </row>
    <row r="64" spans="1:29" s="22" customFormat="1" ht="36.6" customHeight="1" thickBot="1">
      <c r="A64" s="206"/>
      <c r="B64" s="206"/>
      <c r="C64" s="206"/>
      <c r="D64" s="206"/>
      <c r="E64" s="206"/>
      <c r="F64" s="206"/>
      <c r="G64" s="206"/>
      <c r="H64" s="206"/>
      <c r="I64" s="206"/>
      <c r="J64" s="206"/>
      <c r="K64" s="206"/>
      <c r="L64" s="206"/>
      <c r="M64" s="206"/>
      <c r="N64" s="206"/>
      <c r="O64" s="206"/>
      <c r="P64" s="206"/>
      <c r="Q64" s="382" t="s">
        <v>247</v>
      </c>
      <c r="R64" s="382"/>
      <c r="S64" s="224" t="s">
        <v>224</v>
      </c>
      <c r="T64" s="270">
        <f>IF(T63&gt;=80000,"80,000",T63)</f>
        <v>0</v>
      </c>
      <c r="U64" s="251" t="s">
        <v>24</v>
      </c>
      <c r="V64" s="243"/>
      <c r="W64" s="191"/>
      <c r="AA64" s="22" t="s">
        <v>78</v>
      </c>
      <c r="AB64" s="22" t="s">
        <v>91</v>
      </c>
      <c r="AC64" s="22">
        <v>1600</v>
      </c>
    </row>
    <row r="65" spans="1:29" s="22" customFormat="1" ht="36.6" customHeight="1">
      <c r="A65" s="206"/>
      <c r="B65" s="206"/>
      <c r="C65" s="206"/>
      <c r="D65" s="206"/>
      <c r="E65" s="206"/>
      <c r="F65" s="206"/>
      <c r="G65" s="206"/>
      <c r="H65" s="206"/>
      <c r="I65" s="206"/>
      <c r="J65" s="206"/>
      <c r="K65" s="206"/>
      <c r="L65" s="206"/>
      <c r="M65" s="206"/>
      <c r="N65" s="206"/>
      <c r="O65" s="206"/>
      <c r="P65" s="206"/>
      <c r="Q65" s="206"/>
      <c r="R65" s="206"/>
      <c r="S65" s="206"/>
      <c r="T65" s="206"/>
      <c r="U65" s="206"/>
      <c r="V65" s="243"/>
      <c r="W65" s="191"/>
      <c r="AA65" s="22" t="s">
        <v>79</v>
      </c>
      <c r="AB65" s="22" t="s">
        <v>91</v>
      </c>
      <c r="AC65" s="22">
        <v>700</v>
      </c>
    </row>
    <row r="66" spans="1:29" ht="24.6" customHeight="1" thickBot="1">
      <c r="A66" s="206"/>
      <c r="B66" s="206"/>
      <c r="C66" s="206"/>
      <c r="D66" s="206"/>
      <c r="E66" s="206"/>
      <c r="F66" s="206"/>
      <c r="G66" s="206"/>
      <c r="H66" s="206"/>
      <c r="I66" s="206"/>
      <c r="J66" s="206"/>
      <c r="K66" s="206"/>
      <c r="L66" s="206"/>
      <c r="M66" s="206"/>
      <c r="N66" s="206"/>
      <c r="O66" s="206"/>
      <c r="P66" s="206"/>
      <c r="Q66" s="206"/>
      <c r="R66" s="206"/>
      <c r="S66" s="206"/>
      <c r="T66" s="206"/>
      <c r="U66" s="206"/>
      <c r="AA66" s="22" t="s">
        <v>80</v>
      </c>
      <c r="AB66" s="22" t="s">
        <v>91</v>
      </c>
      <c r="AC66" s="22">
        <v>2500</v>
      </c>
    </row>
    <row r="67" spans="1:29" ht="26.25" thickBot="1">
      <c r="A67" s="193" t="s">
        <v>262</v>
      </c>
      <c r="B67" s="193"/>
      <c r="C67" s="193"/>
      <c r="G67" s="193"/>
      <c r="H67" s="22"/>
      <c r="I67" s="193"/>
      <c r="J67" s="22"/>
      <c r="K67" s="22"/>
      <c r="L67" s="22"/>
      <c r="M67" s="22"/>
      <c r="S67" s="225" t="s">
        <v>255</v>
      </c>
      <c r="T67" s="208" t="s">
        <v>232</v>
      </c>
      <c r="U67" s="208"/>
      <c r="V67" s="208"/>
      <c r="AA67" s="22" t="s">
        <v>77</v>
      </c>
      <c r="AB67" s="22" t="s">
        <v>91</v>
      </c>
      <c r="AC67" s="22">
        <v>1600</v>
      </c>
    </row>
    <row r="68" spans="1:29" ht="18.75">
      <c r="AA68" s="22"/>
      <c r="AB68" s="22"/>
      <c r="AC68" s="22"/>
    </row>
    <row r="69" spans="1:29" ht="30.6" customHeight="1">
      <c r="A69" s="361" t="s">
        <v>220</v>
      </c>
      <c r="B69" s="362" t="s">
        <v>215</v>
      </c>
      <c r="C69" s="362" t="s">
        <v>193</v>
      </c>
      <c r="D69" s="362"/>
      <c r="E69" s="362" t="s">
        <v>234</v>
      </c>
      <c r="F69" s="379" t="s">
        <v>241</v>
      </c>
      <c r="G69" s="376" t="s">
        <v>244</v>
      </c>
      <c r="H69" s="377"/>
      <c r="I69" s="377"/>
      <c r="J69" s="377"/>
      <c r="K69" s="377"/>
      <c r="L69" s="377"/>
      <c r="M69" s="378"/>
      <c r="N69" s="210" t="s">
        <v>54</v>
      </c>
      <c r="O69" s="210" t="s">
        <v>217</v>
      </c>
      <c r="P69" s="363" t="s">
        <v>248</v>
      </c>
      <c r="Q69" s="379" t="s">
        <v>216</v>
      </c>
      <c r="R69" s="362" t="s">
        <v>20</v>
      </c>
      <c r="S69" s="362" t="s">
        <v>22</v>
      </c>
      <c r="T69" s="381" t="s">
        <v>222</v>
      </c>
      <c r="U69" s="245"/>
      <c r="V69" s="242"/>
      <c r="AA69" s="3" t="s">
        <v>81</v>
      </c>
      <c r="AB69" s="3" t="s">
        <v>91</v>
      </c>
      <c r="AC69" s="3">
        <v>2300</v>
      </c>
    </row>
    <row r="70" spans="1:29" s="22" customFormat="1" ht="36.950000000000003" customHeight="1">
      <c r="A70" s="362"/>
      <c r="B70" s="362"/>
      <c r="C70" s="362"/>
      <c r="D70" s="362"/>
      <c r="E70" s="362"/>
      <c r="F70" s="380"/>
      <c r="G70" s="373" t="s">
        <v>291</v>
      </c>
      <c r="H70" s="374"/>
      <c r="I70" s="374"/>
      <c r="J70" s="374"/>
      <c r="K70" s="374"/>
      <c r="L70" s="375"/>
      <c r="M70" s="250" t="s">
        <v>243</v>
      </c>
      <c r="N70" s="209" t="s">
        <v>218</v>
      </c>
      <c r="O70" s="209" t="s">
        <v>219</v>
      </c>
      <c r="P70" s="365"/>
      <c r="Q70" s="380"/>
      <c r="R70" s="362"/>
      <c r="S70" s="362"/>
      <c r="T70" s="381"/>
      <c r="U70" s="245"/>
      <c r="V70" s="242"/>
      <c r="W70" s="207"/>
      <c r="X70" s="207"/>
      <c r="AA70" s="3" t="s">
        <v>82</v>
      </c>
      <c r="AB70" s="3" t="s">
        <v>91</v>
      </c>
      <c r="AC70" s="3">
        <v>3000</v>
      </c>
    </row>
    <row r="71" spans="1:29" s="22" customFormat="1" ht="36.75" customHeight="1">
      <c r="A71" s="221">
        <v>5</v>
      </c>
      <c r="B71" s="214"/>
      <c r="C71" s="214"/>
      <c r="D71" s="219" t="s">
        <v>223</v>
      </c>
      <c r="E71" s="370"/>
      <c r="F71" s="257"/>
      <c r="G71" s="249"/>
      <c r="H71" s="184" t="s">
        <v>99</v>
      </c>
      <c r="I71" s="185"/>
      <c r="J71" s="184" t="s">
        <v>110</v>
      </c>
      <c r="K71" s="185"/>
      <c r="L71" s="184" t="s">
        <v>111</v>
      </c>
      <c r="M71" s="249"/>
      <c r="N71" s="192"/>
      <c r="O71" s="192"/>
      <c r="P71" s="188"/>
      <c r="Q71" s="189"/>
      <c r="R71" s="234">
        <f>P71*14300</f>
        <v>0</v>
      </c>
      <c r="S71" s="234" cm="1">
        <f t="array" ref="S71">_xlfn.IFNA(INDEX($AA$6:$AC$240,MATCH(N71&amp;O71,$AA$6:$AA$240&amp;$AB$6:$AB$240,0),3),0)*2*Q71</f>
        <v>0</v>
      </c>
      <c r="T71" s="234">
        <f t="shared" ref="T71:T80" si="8">SUM(R71:S71)</f>
        <v>0</v>
      </c>
      <c r="U71" s="243"/>
      <c r="V71" s="243"/>
      <c r="X71" s="191" t="s">
        <v>196</v>
      </c>
      <c r="AA71" s="3" t="s">
        <v>83</v>
      </c>
      <c r="AB71" s="3" t="s">
        <v>91</v>
      </c>
      <c r="AC71" s="3">
        <v>500</v>
      </c>
    </row>
    <row r="72" spans="1:29" s="22" customFormat="1" ht="36.75" customHeight="1">
      <c r="A72" s="217"/>
      <c r="B72" s="253"/>
      <c r="C72" s="206"/>
      <c r="D72" s="220"/>
      <c r="E72" s="371"/>
      <c r="F72" s="257"/>
      <c r="G72" s="249"/>
      <c r="H72" s="184" t="s">
        <v>99</v>
      </c>
      <c r="I72" s="185"/>
      <c r="J72" s="184" t="s">
        <v>110</v>
      </c>
      <c r="K72" s="185"/>
      <c r="L72" s="184" t="s">
        <v>111</v>
      </c>
      <c r="M72" s="249"/>
      <c r="N72" s="192"/>
      <c r="O72" s="192"/>
      <c r="P72" s="188"/>
      <c r="Q72" s="189"/>
      <c r="R72" s="234">
        <f t="shared" ref="R72:R80" si="9">P72*14300</f>
        <v>0</v>
      </c>
      <c r="S72" s="234" cm="1">
        <f t="array" ref="S72">_xlfn.IFNA(INDEX($AA$6:$AC$240,MATCH(N72&amp;O72,$AA$6:$AA$240&amp;$AB$6:$AB$240,0),3),0)*2*Q72</f>
        <v>0</v>
      </c>
      <c r="T72" s="234">
        <f t="shared" si="8"/>
        <v>0</v>
      </c>
      <c r="U72" s="243"/>
      <c r="V72" s="243"/>
      <c r="X72" s="191" t="s">
        <v>197</v>
      </c>
      <c r="AA72" s="3" t="s">
        <v>84</v>
      </c>
      <c r="AB72" s="3" t="s">
        <v>91</v>
      </c>
      <c r="AC72" s="3">
        <v>1000</v>
      </c>
    </row>
    <row r="73" spans="1:29" s="22" customFormat="1" ht="36.75" customHeight="1">
      <c r="A73" s="217"/>
      <c r="B73" s="253"/>
      <c r="C73" s="206"/>
      <c r="D73" s="220"/>
      <c r="E73" s="371"/>
      <c r="F73" s="257"/>
      <c r="G73" s="249"/>
      <c r="H73" s="184" t="s">
        <v>99</v>
      </c>
      <c r="I73" s="185"/>
      <c r="J73" s="184" t="s">
        <v>110</v>
      </c>
      <c r="K73" s="185"/>
      <c r="L73" s="184" t="s">
        <v>111</v>
      </c>
      <c r="M73" s="249"/>
      <c r="N73" s="192"/>
      <c r="O73" s="192"/>
      <c r="P73" s="188"/>
      <c r="Q73" s="189"/>
      <c r="R73" s="234">
        <f t="shared" si="9"/>
        <v>0</v>
      </c>
      <c r="S73" s="234" cm="1">
        <f t="array" ref="S73">_xlfn.IFNA(INDEX($AA$6:$AC$240,MATCH(N73&amp;O73,$AA$6:$AA$240&amp;$AB$6:$AB$240,0),3),0)*2*Q73</f>
        <v>0</v>
      </c>
      <c r="T73" s="234">
        <f t="shared" si="8"/>
        <v>0</v>
      </c>
      <c r="U73" s="243"/>
      <c r="V73" s="243"/>
      <c r="X73" s="204" t="s">
        <v>206</v>
      </c>
      <c r="Y73" s="205"/>
      <c r="AA73" s="22" t="s">
        <v>85</v>
      </c>
      <c r="AB73" s="22" t="s">
        <v>91</v>
      </c>
      <c r="AC73" s="22">
        <v>1900</v>
      </c>
    </row>
    <row r="74" spans="1:29" s="22" customFormat="1" ht="36.75" customHeight="1">
      <c r="A74" s="217"/>
      <c r="B74" s="253"/>
      <c r="C74" s="206"/>
      <c r="D74" s="220"/>
      <c r="E74" s="371"/>
      <c r="F74" s="257"/>
      <c r="G74" s="249"/>
      <c r="H74" s="184" t="s">
        <v>99</v>
      </c>
      <c r="I74" s="185"/>
      <c r="J74" s="184" t="s">
        <v>110</v>
      </c>
      <c r="K74" s="185"/>
      <c r="L74" s="184" t="s">
        <v>111</v>
      </c>
      <c r="M74" s="249"/>
      <c r="N74" s="192"/>
      <c r="O74" s="192"/>
      <c r="P74" s="188"/>
      <c r="Q74" s="189"/>
      <c r="R74" s="234">
        <f t="shared" si="9"/>
        <v>0</v>
      </c>
      <c r="S74" s="234" cm="1">
        <f t="array" ref="S74">_xlfn.IFNA(INDEX($AA$6:$AC$240,MATCH(N74&amp;O74,$AA$6:$AA$240&amp;$AB$6:$AB$240,0),3),0)*2*Q74</f>
        <v>0</v>
      </c>
      <c r="T74" s="234">
        <f t="shared" si="8"/>
        <v>0</v>
      </c>
      <c r="U74" s="243"/>
      <c r="V74" s="243"/>
      <c r="X74" s="204" t="s">
        <v>207</v>
      </c>
      <c r="Y74" s="205"/>
      <c r="AA74" s="22" t="s">
        <v>86</v>
      </c>
      <c r="AB74" s="22" t="s">
        <v>91</v>
      </c>
      <c r="AC74" s="22">
        <v>2100</v>
      </c>
    </row>
    <row r="75" spans="1:29" s="22" customFormat="1" ht="36.75" customHeight="1">
      <c r="A75" s="217"/>
      <c r="B75" s="253"/>
      <c r="C75" s="206"/>
      <c r="D75" s="220"/>
      <c r="E75" s="371"/>
      <c r="F75" s="257"/>
      <c r="G75" s="249"/>
      <c r="H75" s="184" t="s">
        <v>99</v>
      </c>
      <c r="I75" s="185"/>
      <c r="J75" s="184" t="s">
        <v>110</v>
      </c>
      <c r="K75" s="185"/>
      <c r="L75" s="184" t="s">
        <v>111</v>
      </c>
      <c r="M75" s="249"/>
      <c r="N75" s="192"/>
      <c r="O75" s="192"/>
      <c r="P75" s="188"/>
      <c r="Q75" s="189"/>
      <c r="R75" s="234">
        <f t="shared" si="9"/>
        <v>0</v>
      </c>
      <c r="S75" s="234" cm="1">
        <f t="array" ref="S75">_xlfn.IFNA(INDEX($AA$6:$AC$240,MATCH(N75&amp;O75,$AA$6:$AA$240&amp;$AB$6:$AB$240,0),3),0)*2*Q75</f>
        <v>0</v>
      </c>
      <c r="T75" s="234">
        <f t="shared" si="8"/>
        <v>0</v>
      </c>
      <c r="U75" s="243"/>
      <c r="V75" s="243"/>
      <c r="AA75" s="22" t="s">
        <v>87</v>
      </c>
      <c r="AB75" s="22" t="s">
        <v>91</v>
      </c>
      <c r="AC75" s="22">
        <v>1800</v>
      </c>
    </row>
    <row r="76" spans="1:29" s="22" customFormat="1" ht="36.75" customHeight="1">
      <c r="A76" s="217"/>
      <c r="B76" s="253"/>
      <c r="C76" s="206"/>
      <c r="D76" s="220"/>
      <c r="E76" s="371"/>
      <c r="F76" s="257"/>
      <c r="G76" s="249"/>
      <c r="H76" s="184" t="s">
        <v>99</v>
      </c>
      <c r="I76" s="185"/>
      <c r="J76" s="184" t="s">
        <v>110</v>
      </c>
      <c r="K76" s="185"/>
      <c r="L76" s="184" t="s">
        <v>111</v>
      </c>
      <c r="M76" s="249"/>
      <c r="N76" s="192"/>
      <c r="O76" s="192"/>
      <c r="P76" s="188"/>
      <c r="Q76" s="189"/>
      <c r="R76" s="234">
        <f t="shared" si="9"/>
        <v>0</v>
      </c>
      <c r="S76" s="234" cm="1">
        <f t="array" ref="S76">_xlfn.IFNA(INDEX($AA$6:$AC$240,MATCH(N76&amp;O76,$AA$6:$AA$240&amp;$AB$6:$AB$240,0),3),0)*2*Q76</f>
        <v>0</v>
      </c>
      <c r="T76" s="234">
        <f t="shared" si="8"/>
        <v>0</v>
      </c>
      <c r="U76" s="243"/>
      <c r="V76" s="243"/>
      <c r="AA76" s="22" t="s">
        <v>88</v>
      </c>
      <c r="AB76" s="22" t="s">
        <v>91</v>
      </c>
      <c r="AC76" s="22">
        <v>2000</v>
      </c>
    </row>
    <row r="77" spans="1:29" s="22" customFormat="1" ht="36.75" customHeight="1">
      <c r="A77" s="217"/>
      <c r="B77" s="253"/>
      <c r="C77" s="206"/>
      <c r="D77" s="220"/>
      <c r="E77" s="371"/>
      <c r="F77" s="257"/>
      <c r="G77" s="249"/>
      <c r="H77" s="184" t="s">
        <v>99</v>
      </c>
      <c r="I77" s="185"/>
      <c r="J77" s="184" t="s">
        <v>110</v>
      </c>
      <c r="K77" s="185"/>
      <c r="L77" s="184" t="s">
        <v>111</v>
      </c>
      <c r="M77" s="249"/>
      <c r="N77" s="192"/>
      <c r="O77" s="192"/>
      <c r="P77" s="188"/>
      <c r="Q77" s="189"/>
      <c r="R77" s="234">
        <f t="shared" si="9"/>
        <v>0</v>
      </c>
      <c r="S77" s="234" cm="1">
        <f t="array" ref="S77">_xlfn.IFNA(INDEX($AA$6:$AC$240,MATCH(N77&amp;O77,$AA$6:$AA$240&amp;$AB$6:$AB$240,0),3),0)*2*Q77</f>
        <v>0</v>
      </c>
      <c r="T77" s="234">
        <f t="shared" si="8"/>
        <v>0</v>
      </c>
      <c r="U77" s="243"/>
      <c r="V77" s="243"/>
      <c r="AA77" s="22" t="s">
        <v>89</v>
      </c>
      <c r="AB77" s="22" t="s">
        <v>91</v>
      </c>
      <c r="AC77" s="22">
        <v>1200</v>
      </c>
    </row>
    <row r="78" spans="1:29" s="22" customFormat="1" ht="36.75" customHeight="1">
      <c r="A78" s="217"/>
      <c r="B78" s="253"/>
      <c r="C78" s="206"/>
      <c r="D78" s="220"/>
      <c r="E78" s="371"/>
      <c r="F78" s="257"/>
      <c r="G78" s="249"/>
      <c r="H78" s="184" t="s">
        <v>99</v>
      </c>
      <c r="I78" s="185"/>
      <c r="J78" s="184" t="s">
        <v>110</v>
      </c>
      <c r="K78" s="185"/>
      <c r="L78" s="184" t="s">
        <v>111</v>
      </c>
      <c r="M78" s="249"/>
      <c r="N78" s="192"/>
      <c r="O78" s="192"/>
      <c r="P78" s="188"/>
      <c r="Q78" s="189"/>
      <c r="R78" s="234">
        <f t="shared" si="9"/>
        <v>0</v>
      </c>
      <c r="S78" s="234" cm="1">
        <f t="array" ref="S78">_xlfn.IFNA(INDEX($AA$6:$AC$240,MATCH(N78&amp;O78,$AA$6:$AA$240&amp;$AB$6:$AB$240,0),3),0)*2*Q78</f>
        <v>0</v>
      </c>
      <c r="T78" s="234">
        <f t="shared" si="8"/>
        <v>0</v>
      </c>
      <c r="U78" s="243"/>
      <c r="V78" s="243"/>
      <c r="AA78" s="22" t="s">
        <v>90</v>
      </c>
      <c r="AB78" s="22" t="s">
        <v>91</v>
      </c>
      <c r="AC78" s="22">
        <v>1300</v>
      </c>
    </row>
    <row r="79" spans="1:29" s="22" customFormat="1" ht="36.75" customHeight="1">
      <c r="A79" s="217"/>
      <c r="B79" s="253"/>
      <c r="C79" s="206"/>
      <c r="D79" s="220"/>
      <c r="E79" s="371"/>
      <c r="F79" s="257"/>
      <c r="G79" s="249"/>
      <c r="H79" s="184" t="s">
        <v>99</v>
      </c>
      <c r="I79" s="185"/>
      <c r="J79" s="184" t="s">
        <v>110</v>
      </c>
      <c r="K79" s="185"/>
      <c r="L79" s="184" t="s">
        <v>111</v>
      </c>
      <c r="M79" s="249"/>
      <c r="N79" s="192"/>
      <c r="O79" s="192"/>
      <c r="P79" s="188"/>
      <c r="Q79" s="189"/>
      <c r="R79" s="234">
        <f t="shared" si="9"/>
        <v>0</v>
      </c>
      <c r="S79" s="234" cm="1">
        <f t="array" ref="S79">_xlfn.IFNA(INDEX($AA$6:$AC$240,MATCH(N79&amp;O79,$AA$6:$AA$240&amp;$AB$6:$AB$240,0),3),0)*2*Q79</f>
        <v>0</v>
      </c>
      <c r="T79" s="234">
        <f t="shared" si="8"/>
        <v>0</v>
      </c>
      <c r="U79" s="243"/>
      <c r="V79" s="243"/>
      <c r="AA79" s="22" t="s">
        <v>92</v>
      </c>
      <c r="AB79" s="22" t="s">
        <v>91</v>
      </c>
      <c r="AC79" s="22">
        <v>600</v>
      </c>
    </row>
    <row r="80" spans="1:29" s="22" customFormat="1" ht="36.75" customHeight="1">
      <c r="A80" s="252"/>
      <c r="B80" s="254"/>
      <c r="C80" s="206"/>
      <c r="D80" s="216"/>
      <c r="E80" s="372"/>
      <c r="F80" s="257"/>
      <c r="G80" s="249"/>
      <c r="H80" s="184" t="s">
        <v>99</v>
      </c>
      <c r="I80" s="185"/>
      <c r="J80" s="184" t="s">
        <v>110</v>
      </c>
      <c r="K80" s="185"/>
      <c r="L80" s="184" t="s">
        <v>111</v>
      </c>
      <c r="M80" s="249"/>
      <c r="N80" s="192"/>
      <c r="O80" s="192"/>
      <c r="P80" s="188"/>
      <c r="Q80" s="189"/>
      <c r="R80" s="234">
        <f t="shared" si="9"/>
        <v>0</v>
      </c>
      <c r="S80" s="234" cm="1">
        <f t="array" ref="S80">_xlfn.IFNA(INDEX($AA$6:$AC$240,MATCH(N80&amp;O80,$AA$6:$AA$240&amp;$AB$6:$AB$240,0),3),0)*2*Q80</f>
        <v>0</v>
      </c>
      <c r="T80" s="234">
        <f t="shared" si="8"/>
        <v>0</v>
      </c>
      <c r="U80" s="243"/>
      <c r="V80" s="243"/>
      <c r="AA80" s="22" t="s">
        <v>93</v>
      </c>
      <c r="AB80" s="22" t="s">
        <v>91</v>
      </c>
      <c r="AC80" s="22">
        <v>500</v>
      </c>
    </row>
    <row r="81" spans="1:29" s="22" customFormat="1" ht="36.75" customHeight="1" thickBot="1">
      <c r="A81" s="213"/>
      <c r="B81" s="213"/>
      <c r="C81" s="213"/>
      <c r="D81" s="213"/>
      <c r="E81" s="213"/>
      <c r="F81" s="213"/>
      <c r="G81" s="206"/>
      <c r="H81" s="213"/>
      <c r="I81" s="206"/>
      <c r="J81" s="213"/>
      <c r="K81" s="213"/>
      <c r="L81" s="213"/>
      <c r="M81" s="213"/>
      <c r="N81" s="213"/>
      <c r="O81" s="237">
        <f>C71</f>
        <v>0</v>
      </c>
      <c r="P81" s="222"/>
      <c r="Q81" s="222" t="s">
        <v>274</v>
      </c>
      <c r="R81" s="244"/>
      <c r="S81" s="222" t="s">
        <v>205</v>
      </c>
      <c r="T81" s="236">
        <f>SUM(T71:T80)</f>
        <v>0</v>
      </c>
      <c r="U81" s="243"/>
      <c r="V81" s="243"/>
      <c r="AA81" s="22" t="s">
        <v>94</v>
      </c>
      <c r="AB81" s="22" t="s">
        <v>91</v>
      </c>
      <c r="AC81" s="22">
        <v>1000</v>
      </c>
    </row>
    <row r="82" spans="1:29" s="22" customFormat="1" ht="36.75" customHeight="1" thickBot="1">
      <c r="A82" s="206"/>
      <c r="B82" s="206"/>
      <c r="C82" s="206"/>
      <c r="D82" s="206"/>
      <c r="E82" s="206"/>
      <c r="F82" s="206"/>
      <c r="G82" s="206"/>
      <c r="H82" s="206"/>
      <c r="I82" s="206"/>
      <c r="J82" s="206"/>
      <c r="K82" s="206"/>
      <c r="L82" s="206"/>
      <c r="M82" s="206"/>
      <c r="N82" s="206"/>
      <c r="O82" s="213"/>
      <c r="P82" s="213"/>
      <c r="Q82" s="382" t="s">
        <v>247</v>
      </c>
      <c r="R82" s="382"/>
      <c r="S82" s="224" t="s">
        <v>224</v>
      </c>
      <c r="T82" s="270">
        <f>IF(T81&gt;=80000,"80,000",T81)</f>
        <v>0</v>
      </c>
      <c r="U82" s="251" t="s">
        <v>24</v>
      </c>
      <c r="V82" s="243"/>
      <c r="AA82" s="22" t="s">
        <v>95</v>
      </c>
      <c r="AB82" s="22" t="s">
        <v>91</v>
      </c>
      <c r="AC82" s="22">
        <v>1900</v>
      </c>
    </row>
    <row r="83" spans="1:29" s="22" customFormat="1" ht="36.75" customHeight="1">
      <c r="A83" s="206"/>
      <c r="B83" s="206"/>
      <c r="C83" s="206"/>
      <c r="D83" s="206"/>
      <c r="E83" s="212"/>
      <c r="F83" s="212"/>
      <c r="G83" s="206"/>
      <c r="H83" s="206"/>
      <c r="I83" s="206"/>
      <c r="J83" s="206"/>
      <c r="K83" s="206"/>
      <c r="L83" s="206"/>
      <c r="M83" s="206"/>
      <c r="N83" s="206"/>
      <c r="O83" s="206"/>
      <c r="P83" s="206"/>
      <c r="Q83" s="206"/>
      <c r="R83" s="212"/>
      <c r="S83" s="212"/>
      <c r="T83" s="212"/>
      <c r="U83" s="206"/>
      <c r="V83" s="206"/>
      <c r="AA83" s="22" t="s">
        <v>275</v>
      </c>
      <c r="AB83" s="22" t="s">
        <v>276</v>
      </c>
      <c r="AC83" s="22">
        <v>5200</v>
      </c>
    </row>
    <row r="84" spans="1:29" s="22" customFormat="1" ht="36.75" customHeight="1">
      <c r="A84" s="361" t="s">
        <v>220</v>
      </c>
      <c r="B84" s="362" t="s">
        <v>215</v>
      </c>
      <c r="C84" s="362" t="s">
        <v>193</v>
      </c>
      <c r="D84" s="362"/>
      <c r="E84" s="362" t="s">
        <v>234</v>
      </c>
      <c r="F84" s="379" t="s">
        <v>241</v>
      </c>
      <c r="G84" s="376" t="s">
        <v>244</v>
      </c>
      <c r="H84" s="377"/>
      <c r="I84" s="377"/>
      <c r="J84" s="377"/>
      <c r="K84" s="377"/>
      <c r="L84" s="377"/>
      <c r="M84" s="378"/>
      <c r="N84" s="210" t="s">
        <v>54</v>
      </c>
      <c r="O84" s="210" t="s">
        <v>217</v>
      </c>
      <c r="P84" s="363" t="s">
        <v>248</v>
      </c>
      <c r="Q84" s="379" t="s">
        <v>216</v>
      </c>
      <c r="R84" s="362" t="s">
        <v>20</v>
      </c>
      <c r="S84" s="362" t="s">
        <v>22</v>
      </c>
      <c r="T84" s="381" t="s">
        <v>222</v>
      </c>
      <c r="U84" s="245"/>
      <c r="V84" s="242"/>
      <c r="AA84" s="22" t="s">
        <v>78</v>
      </c>
      <c r="AB84" s="22" t="s">
        <v>94</v>
      </c>
      <c r="AC84" s="22">
        <v>2600</v>
      </c>
    </row>
    <row r="85" spans="1:29" s="22" customFormat="1" ht="36.75" customHeight="1">
      <c r="A85" s="362"/>
      <c r="B85" s="362"/>
      <c r="C85" s="362"/>
      <c r="D85" s="362"/>
      <c r="E85" s="362"/>
      <c r="F85" s="380"/>
      <c r="G85" s="373" t="s">
        <v>291</v>
      </c>
      <c r="H85" s="374"/>
      <c r="I85" s="374"/>
      <c r="J85" s="374"/>
      <c r="K85" s="374"/>
      <c r="L85" s="375"/>
      <c r="M85" s="250" t="s">
        <v>243</v>
      </c>
      <c r="N85" s="209" t="s">
        <v>218</v>
      </c>
      <c r="O85" s="209" t="s">
        <v>219</v>
      </c>
      <c r="P85" s="365"/>
      <c r="Q85" s="380"/>
      <c r="R85" s="362"/>
      <c r="S85" s="362"/>
      <c r="T85" s="381"/>
      <c r="U85" s="245"/>
      <c r="V85" s="242"/>
      <c r="AA85" s="22" t="s">
        <v>79</v>
      </c>
      <c r="AB85" s="22" t="s">
        <v>94</v>
      </c>
      <c r="AC85" s="22">
        <v>1000</v>
      </c>
    </row>
    <row r="86" spans="1:29" s="22" customFormat="1" ht="36.75" customHeight="1">
      <c r="A86" s="221">
        <v>6</v>
      </c>
      <c r="B86" s="214"/>
      <c r="C86" s="214"/>
      <c r="D86" s="219" t="s">
        <v>223</v>
      </c>
      <c r="E86" s="370"/>
      <c r="F86" s="257"/>
      <c r="G86" s="249"/>
      <c r="H86" s="184" t="s">
        <v>99</v>
      </c>
      <c r="I86" s="185"/>
      <c r="J86" s="184" t="s">
        <v>110</v>
      </c>
      <c r="K86" s="185"/>
      <c r="L86" s="184" t="s">
        <v>111</v>
      </c>
      <c r="M86" s="249"/>
      <c r="N86" s="192"/>
      <c r="O86" s="192"/>
      <c r="P86" s="188"/>
      <c r="Q86" s="189"/>
      <c r="R86" s="234">
        <f>P86*14300</f>
        <v>0</v>
      </c>
      <c r="S86" s="234" cm="1">
        <f t="array" ref="S86">_xlfn.IFNA(INDEX($AA$6:$AC$240,MATCH(N86&amp;O86,$AA$6:$AA$240&amp;$AB$6:$AB$240,0),3),0)*2*Q86</f>
        <v>0</v>
      </c>
      <c r="T86" s="234">
        <f t="shared" ref="T86:T95" si="10">SUM(R86:S86)</f>
        <v>0</v>
      </c>
      <c r="U86" s="243"/>
      <c r="V86" s="243"/>
      <c r="AA86" s="22" t="s">
        <v>80</v>
      </c>
      <c r="AB86" s="22" t="s">
        <v>94</v>
      </c>
      <c r="AC86" s="22">
        <v>3300</v>
      </c>
    </row>
    <row r="87" spans="1:29" s="22" customFormat="1" ht="36.75" customHeight="1">
      <c r="A87" s="217"/>
      <c r="B87" s="253"/>
      <c r="C87" s="206"/>
      <c r="D87" s="220"/>
      <c r="E87" s="371"/>
      <c r="F87" s="257"/>
      <c r="G87" s="249"/>
      <c r="H87" s="184" t="s">
        <v>99</v>
      </c>
      <c r="I87" s="185"/>
      <c r="J87" s="184" t="s">
        <v>110</v>
      </c>
      <c r="K87" s="185"/>
      <c r="L87" s="184" t="s">
        <v>111</v>
      </c>
      <c r="M87" s="249"/>
      <c r="N87" s="192"/>
      <c r="O87" s="192"/>
      <c r="P87" s="188"/>
      <c r="Q87" s="189"/>
      <c r="R87" s="234">
        <f t="shared" ref="R87:R95" si="11">P87*14300</f>
        <v>0</v>
      </c>
      <c r="S87" s="234" cm="1">
        <f t="array" ref="S87">_xlfn.IFNA(INDEX($AA$6:$AC$240,MATCH(N87&amp;O87,$AA$6:$AA$240&amp;$AB$6:$AB$240,0),3),0)*2*Q87</f>
        <v>0</v>
      </c>
      <c r="T87" s="234">
        <f t="shared" si="10"/>
        <v>0</v>
      </c>
      <c r="U87" s="243"/>
      <c r="V87" s="243"/>
      <c r="AA87" s="22" t="s">
        <v>77</v>
      </c>
      <c r="AB87" s="22" t="s">
        <v>94</v>
      </c>
      <c r="AC87" s="22">
        <v>700</v>
      </c>
    </row>
    <row r="88" spans="1:29" s="22" customFormat="1" ht="36.75" customHeight="1">
      <c r="A88" s="217"/>
      <c r="B88" s="253"/>
      <c r="C88" s="206"/>
      <c r="D88" s="220"/>
      <c r="E88" s="371"/>
      <c r="F88" s="257"/>
      <c r="G88" s="249"/>
      <c r="H88" s="184" t="s">
        <v>99</v>
      </c>
      <c r="I88" s="185"/>
      <c r="J88" s="184" t="s">
        <v>110</v>
      </c>
      <c r="K88" s="185"/>
      <c r="L88" s="184" t="s">
        <v>111</v>
      </c>
      <c r="M88" s="249"/>
      <c r="N88" s="192"/>
      <c r="O88" s="192"/>
      <c r="P88" s="188"/>
      <c r="Q88" s="189"/>
      <c r="R88" s="234">
        <f t="shared" si="11"/>
        <v>0</v>
      </c>
      <c r="S88" s="234" cm="1">
        <f t="array" ref="S88">_xlfn.IFNA(INDEX($AA$6:$AC$240,MATCH(N88&amp;O88,$AA$6:$AA$240&amp;$AB$6:$AB$240,0),3),0)*2*Q88</f>
        <v>0</v>
      </c>
      <c r="T88" s="234">
        <f t="shared" si="10"/>
        <v>0</v>
      </c>
      <c r="U88" s="243"/>
      <c r="V88" s="243"/>
      <c r="AA88" s="22" t="s">
        <v>81</v>
      </c>
      <c r="AB88" s="22" t="s">
        <v>94</v>
      </c>
      <c r="AC88" s="22">
        <v>1400</v>
      </c>
    </row>
    <row r="89" spans="1:29" s="22" customFormat="1" ht="36.75" customHeight="1">
      <c r="A89" s="217"/>
      <c r="B89" s="253"/>
      <c r="C89" s="206"/>
      <c r="D89" s="220"/>
      <c r="E89" s="371"/>
      <c r="F89" s="257"/>
      <c r="G89" s="249"/>
      <c r="H89" s="184" t="s">
        <v>99</v>
      </c>
      <c r="I89" s="185"/>
      <c r="J89" s="184" t="s">
        <v>110</v>
      </c>
      <c r="K89" s="185"/>
      <c r="L89" s="184" t="s">
        <v>111</v>
      </c>
      <c r="M89" s="249"/>
      <c r="N89" s="192"/>
      <c r="O89" s="192"/>
      <c r="P89" s="188"/>
      <c r="Q89" s="189"/>
      <c r="R89" s="234">
        <f t="shared" si="11"/>
        <v>0</v>
      </c>
      <c r="S89" s="234" cm="1">
        <f t="array" ref="S89">_xlfn.IFNA(INDEX($AA$6:$AC$240,MATCH(N89&amp;O89,$AA$6:$AA$240&amp;$AB$6:$AB$240,0),3),0)*2*Q89</f>
        <v>0</v>
      </c>
      <c r="T89" s="234">
        <f t="shared" si="10"/>
        <v>0</v>
      </c>
      <c r="U89" s="243"/>
      <c r="V89" s="243"/>
      <c r="AA89" s="22" t="s">
        <v>82</v>
      </c>
      <c r="AB89" s="22" t="s">
        <v>94</v>
      </c>
      <c r="AC89" s="22">
        <v>3900</v>
      </c>
    </row>
    <row r="90" spans="1:29" s="22" customFormat="1" ht="36.75" customHeight="1">
      <c r="A90" s="217"/>
      <c r="B90" s="253"/>
      <c r="C90" s="206"/>
      <c r="D90" s="220"/>
      <c r="E90" s="371"/>
      <c r="F90" s="257"/>
      <c r="G90" s="249"/>
      <c r="H90" s="184" t="s">
        <v>99</v>
      </c>
      <c r="I90" s="185"/>
      <c r="J90" s="184" t="s">
        <v>110</v>
      </c>
      <c r="K90" s="185"/>
      <c r="L90" s="184" t="s">
        <v>111</v>
      </c>
      <c r="M90" s="249"/>
      <c r="N90" s="192"/>
      <c r="O90" s="192"/>
      <c r="P90" s="188"/>
      <c r="Q90" s="189"/>
      <c r="R90" s="234">
        <f t="shared" si="11"/>
        <v>0</v>
      </c>
      <c r="S90" s="234" cm="1">
        <f t="array" ref="S90">_xlfn.IFNA(INDEX($AA$6:$AC$240,MATCH(N90&amp;O90,$AA$6:$AA$240&amp;$AB$6:$AB$240,0),3),0)*2*Q90</f>
        <v>0</v>
      </c>
      <c r="T90" s="234">
        <f t="shared" si="10"/>
        <v>0</v>
      </c>
      <c r="U90" s="243"/>
      <c r="V90" s="243"/>
      <c r="AA90" s="22" t="s">
        <v>83</v>
      </c>
      <c r="AB90" s="22" t="s">
        <v>94</v>
      </c>
      <c r="AC90" s="22">
        <v>1400</v>
      </c>
    </row>
    <row r="91" spans="1:29" s="22" customFormat="1" ht="36.75" customHeight="1">
      <c r="A91" s="217"/>
      <c r="B91" s="253"/>
      <c r="C91" s="206"/>
      <c r="D91" s="220"/>
      <c r="E91" s="371"/>
      <c r="F91" s="257"/>
      <c r="G91" s="249"/>
      <c r="H91" s="184" t="s">
        <v>99</v>
      </c>
      <c r="I91" s="185"/>
      <c r="J91" s="184" t="s">
        <v>110</v>
      </c>
      <c r="K91" s="185"/>
      <c r="L91" s="184" t="s">
        <v>111</v>
      </c>
      <c r="M91" s="249"/>
      <c r="N91" s="192"/>
      <c r="O91" s="192"/>
      <c r="P91" s="188"/>
      <c r="Q91" s="189"/>
      <c r="R91" s="234">
        <f t="shared" si="11"/>
        <v>0</v>
      </c>
      <c r="S91" s="234" cm="1">
        <f t="array" ref="S91">_xlfn.IFNA(INDEX($AA$6:$AC$240,MATCH(N91&amp;O91,$AA$6:$AA$240&amp;$AB$6:$AB$240,0),3),0)*2*Q91</f>
        <v>0</v>
      </c>
      <c r="T91" s="234">
        <f t="shared" si="10"/>
        <v>0</v>
      </c>
      <c r="U91" s="243"/>
      <c r="V91" s="243"/>
      <c r="AA91" s="22" t="s">
        <v>84</v>
      </c>
      <c r="AB91" s="22" t="s">
        <v>94</v>
      </c>
      <c r="AC91" s="22">
        <v>2000</v>
      </c>
    </row>
    <row r="92" spans="1:29" s="22" customFormat="1" ht="36.75" customHeight="1">
      <c r="A92" s="217"/>
      <c r="B92" s="253"/>
      <c r="C92" s="206"/>
      <c r="D92" s="220"/>
      <c r="E92" s="371"/>
      <c r="F92" s="257"/>
      <c r="G92" s="249"/>
      <c r="H92" s="184" t="s">
        <v>99</v>
      </c>
      <c r="I92" s="185"/>
      <c r="J92" s="184" t="s">
        <v>110</v>
      </c>
      <c r="K92" s="185"/>
      <c r="L92" s="184" t="s">
        <v>111</v>
      </c>
      <c r="M92" s="249"/>
      <c r="N92" s="192"/>
      <c r="O92" s="192"/>
      <c r="P92" s="188"/>
      <c r="Q92" s="189"/>
      <c r="R92" s="234">
        <f t="shared" si="11"/>
        <v>0</v>
      </c>
      <c r="S92" s="234" cm="1">
        <f t="array" ref="S92">_xlfn.IFNA(INDEX($AA$6:$AC$240,MATCH(N92&amp;O92,$AA$6:$AA$240&amp;$AB$6:$AB$240,0),3),0)*2*Q92</f>
        <v>0</v>
      </c>
      <c r="T92" s="234">
        <f t="shared" si="10"/>
        <v>0</v>
      </c>
      <c r="U92" s="243"/>
      <c r="V92" s="243"/>
      <c r="AA92" s="22" t="s">
        <v>85</v>
      </c>
      <c r="AB92" s="22" t="s">
        <v>94</v>
      </c>
      <c r="AC92" s="22">
        <v>2800</v>
      </c>
    </row>
    <row r="93" spans="1:29" s="22" customFormat="1" ht="36.6" customHeight="1">
      <c r="A93" s="217"/>
      <c r="B93" s="253"/>
      <c r="C93" s="206"/>
      <c r="D93" s="220"/>
      <c r="E93" s="371"/>
      <c r="F93" s="257"/>
      <c r="G93" s="249"/>
      <c r="H93" s="184" t="s">
        <v>99</v>
      </c>
      <c r="I93" s="185"/>
      <c r="J93" s="184" t="s">
        <v>110</v>
      </c>
      <c r="K93" s="185"/>
      <c r="L93" s="184" t="s">
        <v>111</v>
      </c>
      <c r="M93" s="249"/>
      <c r="N93" s="192"/>
      <c r="O93" s="192"/>
      <c r="P93" s="188"/>
      <c r="Q93" s="189"/>
      <c r="R93" s="234">
        <f t="shared" si="11"/>
        <v>0</v>
      </c>
      <c r="S93" s="234" cm="1">
        <f t="array" ref="S93">_xlfn.IFNA(INDEX($AA$6:$AC$240,MATCH(N93&amp;O93,$AA$6:$AA$240&amp;$AB$6:$AB$240,0),3),0)*2*Q93</f>
        <v>0</v>
      </c>
      <c r="T93" s="234">
        <f t="shared" si="10"/>
        <v>0</v>
      </c>
      <c r="U93" s="243"/>
      <c r="V93" s="243"/>
      <c r="W93" s="191"/>
      <c r="AA93" s="22" t="s">
        <v>86</v>
      </c>
      <c r="AB93" s="22" t="s">
        <v>94</v>
      </c>
      <c r="AC93" s="22">
        <v>3000</v>
      </c>
    </row>
    <row r="94" spans="1:29" s="22" customFormat="1" ht="36.75" customHeight="1">
      <c r="A94" s="217"/>
      <c r="B94" s="253"/>
      <c r="C94" s="206"/>
      <c r="D94" s="220"/>
      <c r="E94" s="371"/>
      <c r="F94" s="257"/>
      <c r="G94" s="249"/>
      <c r="H94" s="184" t="s">
        <v>99</v>
      </c>
      <c r="I94" s="185"/>
      <c r="J94" s="184" t="s">
        <v>110</v>
      </c>
      <c r="K94" s="185"/>
      <c r="L94" s="184" t="s">
        <v>111</v>
      </c>
      <c r="M94" s="249"/>
      <c r="N94" s="192"/>
      <c r="O94" s="192"/>
      <c r="P94" s="188"/>
      <c r="Q94" s="189"/>
      <c r="R94" s="234">
        <f t="shared" si="11"/>
        <v>0</v>
      </c>
      <c r="S94" s="234" cm="1">
        <f t="array" ref="S94">_xlfn.IFNA(INDEX($AA$6:$AC$240,MATCH(N94&amp;O94,$AA$6:$AA$240&amp;$AB$6:$AB$240,0),3),0)*2*Q94</f>
        <v>0</v>
      </c>
      <c r="T94" s="234">
        <f t="shared" si="10"/>
        <v>0</v>
      </c>
      <c r="U94" s="243"/>
      <c r="V94" s="243"/>
      <c r="W94" s="191"/>
      <c r="AA94" s="22" t="s">
        <v>87</v>
      </c>
      <c r="AB94" s="22" t="s">
        <v>94</v>
      </c>
      <c r="AC94" s="22">
        <v>2800</v>
      </c>
    </row>
    <row r="95" spans="1:29" s="22" customFormat="1" ht="36.75" customHeight="1">
      <c r="A95" s="215"/>
      <c r="B95" s="254"/>
      <c r="C95" s="206"/>
      <c r="D95" s="216"/>
      <c r="E95" s="372"/>
      <c r="F95" s="257"/>
      <c r="G95" s="249"/>
      <c r="H95" s="184" t="s">
        <v>99</v>
      </c>
      <c r="I95" s="185"/>
      <c r="J95" s="184" t="s">
        <v>110</v>
      </c>
      <c r="K95" s="185"/>
      <c r="L95" s="184" t="s">
        <v>111</v>
      </c>
      <c r="M95" s="249"/>
      <c r="N95" s="192"/>
      <c r="O95" s="192"/>
      <c r="P95" s="188"/>
      <c r="Q95" s="189"/>
      <c r="R95" s="234">
        <f t="shared" si="11"/>
        <v>0</v>
      </c>
      <c r="S95" s="234" cm="1">
        <f t="array" ref="S95">_xlfn.IFNA(INDEX($AA$6:$AC$240,MATCH(N95&amp;O95,$AA$6:$AA$240&amp;$AB$6:$AB$240,0),3),0)*2*Q95</f>
        <v>0</v>
      </c>
      <c r="T95" s="234">
        <f t="shared" si="10"/>
        <v>0</v>
      </c>
      <c r="U95" s="243"/>
      <c r="V95" s="243"/>
      <c r="W95" s="191"/>
      <c r="AA95" s="22" t="s">
        <v>88</v>
      </c>
      <c r="AB95" s="22" t="s">
        <v>94</v>
      </c>
      <c r="AC95" s="22">
        <v>3000</v>
      </c>
    </row>
    <row r="96" spans="1:29" s="22" customFormat="1" ht="36.75" customHeight="1" thickBot="1">
      <c r="A96" s="213"/>
      <c r="B96" s="213"/>
      <c r="C96" s="213"/>
      <c r="D96" s="213"/>
      <c r="E96" s="213"/>
      <c r="F96" s="213"/>
      <c r="G96" s="206"/>
      <c r="H96" s="213"/>
      <c r="I96" s="206"/>
      <c r="J96" s="213"/>
      <c r="K96" s="213"/>
      <c r="L96" s="213"/>
      <c r="M96" s="213"/>
      <c r="N96" s="213"/>
      <c r="O96" s="237">
        <f>C86</f>
        <v>0</v>
      </c>
      <c r="P96" s="237"/>
      <c r="Q96" s="222" t="s">
        <v>274</v>
      </c>
      <c r="R96" s="244"/>
      <c r="S96" s="222" t="s">
        <v>205</v>
      </c>
      <c r="T96" s="236">
        <f>SUM(T86:T95)</f>
        <v>0</v>
      </c>
      <c r="U96" s="243"/>
      <c r="V96" s="243"/>
      <c r="W96" s="191"/>
      <c r="AA96" s="22" t="s">
        <v>89</v>
      </c>
      <c r="AB96" s="22" t="s">
        <v>94</v>
      </c>
      <c r="AC96" s="22">
        <v>2200</v>
      </c>
    </row>
    <row r="97" spans="1:29" s="22" customFormat="1" ht="36.75" customHeight="1" thickBot="1">
      <c r="A97" s="206"/>
      <c r="B97" s="206"/>
      <c r="C97" s="206"/>
      <c r="D97" s="206"/>
      <c r="E97" s="206"/>
      <c r="F97" s="206"/>
      <c r="G97" s="206"/>
      <c r="H97" s="206"/>
      <c r="I97" s="206"/>
      <c r="J97" s="206"/>
      <c r="K97" s="206"/>
      <c r="L97" s="206"/>
      <c r="M97" s="206"/>
      <c r="N97" s="206"/>
      <c r="O97" s="206"/>
      <c r="P97" s="206"/>
      <c r="Q97" s="382" t="s">
        <v>247</v>
      </c>
      <c r="R97" s="382"/>
      <c r="S97" s="224" t="s">
        <v>224</v>
      </c>
      <c r="T97" s="270">
        <f>IF(T96&gt;=80000,"80,000",T96)</f>
        <v>0</v>
      </c>
      <c r="U97" s="251" t="s">
        <v>24</v>
      </c>
      <c r="V97" s="243"/>
      <c r="W97" s="191"/>
      <c r="AA97" s="22" t="s">
        <v>90</v>
      </c>
      <c r="AB97" s="22" t="s">
        <v>94</v>
      </c>
      <c r="AC97" s="22">
        <v>2200</v>
      </c>
    </row>
    <row r="98" spans="1:29" s="22" customFormat="1" ht="36.6" customHeight="1">
      <c r="A98" s="206"/>
      <c r="B98" s="206"/>
      <c r="C98" s="206"/>
      <c r="D98" s="206"/>
      <c r="E98" s="206"/>
      <c r="F98" s="206"/>
      <c r="G98" s="206"/>
      <c r="H98" s="206"/>
      <c r="I98" s="206"/>
      <c r="J98" s="206"/>
      <c r="K98" s="206"/>
      <c r="L98" s="206"/>
      <c r="M98" s="206"/>
      <c r="N98" s="206"/>
      <c r="O98" s="206"/>
      <c r="P98" s="206"/>
      <c r="Q98" s="206"/>
      <c r="R98" s="206"/>
      <c r="S98" s="206"/>
      <c r="T98" s="206"/>
      <c r="U98" s="206"/>
      <c r="V98" s="243"/>
      <c r="W98" s="191"/>
      <c r="AA98" s="22" t="s">
        <v>91</v>
      </c>
      <c r="AB98" s="22" t="s">
        <v>94</v>
      </c>
      <c r="AC98" s="22">
        <v>1000</v>
      </c>
    </row>
    <row r="99" spans="1:29" ht="26.1" customHeight="1" thickBot="1">
      <c r="A99" s="206"/>
      <c r="B99" s="206"/>
      <c r="C99" s="206"/>
      <c r="D99" s="206"/>
      <c r="E99" s="206"/>
      <c r="F99" s="206"/>
      <c r="G99" s="206"/>
      <c r="H99" s="206"/>
      <c r="I99" s="206"/>
      <c r="J99" s="206"/>
      <c r="K99" s="206"/>
      <c r="L99" s="206"/>
      <c r="M99" s="206"/>
      <c r="N99" s="206"/>
      <c r="O99" s="206"/>
      <c r="P99" s="206"/>
      <c r="Q99" s="206"/>
      <c r="R99" s="206"/>
      <c r="S99" s="206"/>
      <c r="T99" s="206"/>
      <c r="U99" s="206"/>
      <c r="AA99" s="22" t="s">
        <v>92</v>
      </c>
      <c r="AB99" s="22" t="s">
        <v>94</v>
      </c>
      <c r="AC99" s="22">
        <v>1500</v>
      </c>
    </row>
    <row r="100" spans="1:29" ht="36.6" customHeight="1" thickBot="1">
      <c r="A100" s="193" t="s">
        <v>262</v>
      </c>
      <c r="B100" s="193"/>
      <c r="C100" s="193"/>
      <c r="G100" s="193"/>
      <c r="H100" s="22"/>
      <c r="I100" s="193"/>
      <c r="J100" s="22"/>
      <c r="K100" s="22"/>
      <c r="L100" s="22"/>
      <c r="M100" s="22"/>
      <c r="S100" s="225" t="s">
        <v>255</v>
      </c>
      <c r="T100" s="208" t="s">
        <v>249</v>
      </c>
      <c r="U100" s="208"/>
      <c r="AA100" s="22" t="s">
        <v>93</v>
      </c>
      <c r="AB100" s="22" t="s">
        <v>94</v>
      </c>
      <c r="AC100" s="22">
        <v>1000</v>
      </c>
    </row>
    <row r="101" spans="1:29" ht="17.45" customHeight="1">
      <c r="AA101" s="22" t="s">
        <v>95</v>
      </c>
      <c r="AB101" s="22" t="s">
        <v>94</v>
      </c>
      <c r="AC101" s="22">
        <v>900</v>
      </c>
    </row>
    <row r="102" spans="1:29" ht="36.6" customHeight="1">
      <c r="A102" s="361" t="s">
        <v>220</v>
      </c>
      <c r="B102" s="362" t="s">
        <v>215</v>
      </c>
      <c r="C102" s="362" t="s">
        <v>193</v>
      </c>
      <c r="D102" s="362"/>
      <c r="E102" s="362" t="s">
        <v>234</v>
      </c>
      <c r="F102" s="379" t="s">
        <v>241</v>
      </c>
      <c r="G102" s="376" t="s">
        <v>244</v>
      </c>
      <c r="H102" s="377"/>
      <c r="I102" s="377"/>
      <c r="J102" s="377"/>
      <c r="K102" s="377"/>
      <c r="L102" s="377"/>
      <c r="M102" s="378"/>
      <c r="N102" s="210" t="s">
        <v>54</v>
      </c>
      <c r="O102" s="210" t="s">
        <v>217</v>
      </c>
      <c r="P102" s="363" t="s">
        <v>248</v>
      </c>
      <c r="Q102" s="379" t="s">
        <v>216</v>
      </c>
      <c r="R102" s="362" t="s">
        <v>20</v>
      </c>
      <c r="S102" s="362" t="s">
        <v>22</v>
      </c>
      <c r="T102" s="381" t="s">
        <v>222</v>
      </c>
      <c r="U102" s="245"/>
      <c r="AA102" s="22" t="s">
        <v>275</v>
      </c>
      <c r="AB102" s="22" t="s">
        <v>94</v>
      </c>
      <c r="AC102" s="22">
        <v>5200</v>
      </c>
    </row>
    <row r="103" spans="1:29" ht="36.6" customHeight="1">
      <c r="A103" s="362"/>
      <c r="B103" s="362"/>
      <c r="C103" s="362"/>
      <c r="D103" s="362"/>
      <c r="E103" s="362"/>
      <c r="F103" s="380"/>
      <c r="G103" s="373" t="s">
        <v>291</v>
      </c>
      <c r="H103" s="374"/>
      <c r="I103" s="374"/>
      <c r="J103" s="374"/>
      <c r="K103" s="374"/>
      <c r="L103" s="375"/>
      <c r="M103" s="250" t="s">
        <v>243</v>
      </c>
      <c r="N103" s="209" t="s">
        <v>218</v>
      </c>
      <c r="O103" s="209" t="s">
        <v>219</v>
      </c>
      <c r="P103" s="365"/>
      <c r="Q103" s="380"/>
      <c r="R103" s="362"/>
      <c r="S103" s="362"/>
      <c r="T103" s="381"/>
      <c r="U103" s="245"/>
      <c r="AA103" s="3" t="s">
        <v>78</v>
      </c>
      <c r="AB103" s="3" t="s">
        <v>96</v>
      </c>
      <c r="AC103" s="3">
        <v>3400</v>
      </c>
    </row>
    <row r="104" spans="1:29" ht="36.6" customHeight="1">
      <c r="A104" s="221">
        <v>7</v>
      </c>
      <c r="B104" s="214"/>
      <c r="C104" s="214"/>
      <c r="D104" s="219" t="s">
        <v>223</v>
      </c>
      <c r="E104" s="370"/>
      <c r="F104" s="257"/>
      <c r="G104" s="249"/>
      <c r="H104" s="184" t="s">
        <v>99</v>
      </c>
      <c r="I104" s="185"/>
      <c r="J104" s="184" t="s">
        <v>110</v>
      </c>
      <c r="K104" s="185"/>
      <c r="L104" s="184" t="s">
        <v>111</v>
      </c>
      <c r="M104" s="249"/>
      <c r="N104" s="192"/>
      <c r="O104" s="192"/>
      <c r="P104" s="188"/>
      <c r="Q104" s="189"/>
      <c r="R104" s="234">
        <f>P104*14300</f>
        <v>0</v>
      </c>
      <c r="S104" s="234" cm="1">
        <f t="array" ref="S104">_xlfn.IFNA(INDEX($AA$6:$AC$240,MATCH(N104&amp;O104,$AA$6:$AA$240&amp;$AB$6:$AB$240,0),3),0)*2*Q104</f>
        <v>0</v>
      </c>
      <c r="T104" s="234">
        <f t="shared" ref="T104:T113" si="12">SUM(R104:S104)</f>
        <v>0</v>
      </c>
      <c r="U104" s="243"/>
      <c r="AA104" s="3" t="s">
        <v>79</v>
      </c>
      <c r="AB104" s="3" t="s">
        <v>96</v>
      </c>
      <c r="AC104" s="3">
        <v>1800</v>
      </c>
    </row>
    <row r="105" spans="1:29" ht="36.6" customHeight="1">
      <c r="A105" s="217"/>
      <c r="B105" s="253"/>
      <c r="C105" s="206"/>
      <c r="D105" s="220"/>
      <c r="E105" s="371"/>
      <c r="F105" s="257"/>
      <c r="G105" s="249"/>
      <c r="H105" s="184" t="s">
        <v>99</v>
      </c>
      <c r="I105" s="185"/>
      <c r="J105" s="184" t="s">
        <v>110</v>
      </c>
      <c r="K105" s="185"/>
      <c r="L105" s="184" t="s">
        <v>111</v>
      </c>
      <c r="M105" s="249"/>
      <c r="N105" s="192"/>
      <c r="O105" s="192"/>
      <c r="P105" s="188"/>
      <c r="Q105" s="189"/>
      <c r="R105" s="234">
        <f t="shared" ref="R105:R113" si="13">P105*14300</f>
        <v>0</v>
      </c>
      <c r="S105" s="234" cm="1">
        <f t="array" ref="S105">_xlfn.IFNA(INDEX($AA$6:$AC$240,MATCH(N105&amp;O105,$AA$6:$AA$240&amp;$AB$6:$AB$240,0),3),0)*2*Q105</f>
        <v>0</v>
      </c>
      <c r="T105" s="234">
        <f t="shared" si="12"/>
        <v>0</v>
      </c>
      <c r="U105" s="243"/>
      <c r="AA105" s="3" t="s">
        <v>80</v>
      </c>
      <c r="AB105" s="3" t="s">
        <v>96</v>
      </c>
      <c r="AC105" s="3">
        <v>4200</v>
      </c>
    </row>
    <row r="106" spans="1:29" ht="36.6" customHeight="1">
      <c r="A106" s="217"/>
      <c r="B106" s="253"/>
      <c r="C106" s="206"/>
      <c r="D106" s="220"/>
      <c r="E106" s="371"/>
      <c r="F106" s="257"/>
      <c r="G106" s="249"/>
      <c r="H106" s="184" t="s">
        <v>99</v>
      </c>
      <c r="I106" s="185"/>
      <c r="J106" s="184" t="s">
        <v>110</v>
      </c>
      <c r="K106" s="185"/>
      <c r="L106" s="184" t="s">
        <v>111</v>
      </c>
      <c r="M106" s="249"/>
      <c r="N106" s="192"/>
      <c r="O106" s="192"/>
      <c r="P106" s="188"/>
      <c r="Q106" s="189"/>
      <c r="R106" s="234">
        <f t="shared" si="13"/>
        <v>0</v>
      </c>
      <c r="S106" s="234" cm="1">
        <f t="array" ref="S106">_xlfn.IFNA(INDEX($AA$6:$AC$240,MATCH(N106&amp;O106,$AA$6:$AA$240&amp;$AB$6:$AB$240,0),3),0)*2*Q106</f>
        <v>0</v>
      </c>
      <c r="T106" s="234">
        <f t="shared" si="12"/>
        <v>0</v>
      </c>
      <c r="U106" s="243"/>
      <c r="AA106" s="3" t="s">
        <v>77</v>
      </c>
      <c r="AB106" s="3" t="s">
        <v>96</v>
      </c>
      <c r="AC106" s="3">
        <v>1200</v>
      </c>
    </row>
    <row r="107" spans="1:29" ht="36.6" customHeight="1">
      <c r="A107" s="217"/>
      <c r="B107" s="253"/>
      <c r="C107" s="206"/>
      <c r="D107" s="220"/>
      <c r="E107" s="371"/>
      <c r="F107" s="257"/>
      <c r="G107" s="249"/>
      <c r="H107" s="184" t="s">
        <v>99</v>
      </c>
      <c r="I107" s="185"/>
      <c r="J107" s="184" t="s">
        <v>110</v>
      </c>
      <c r="K107" s="185"/>
      <c r="L107" s="184" t="s">
        <v>111</v>
      </c>
      <c r="M107" s="249"/>
      <c r="N107" s="192"/>
      <c r="O107" s="192"/>
      <c r="P107" s="188"/>
      <c r="Q107" s="189"/>
      <c r="R107" s="234">
        <f t="shared" si="13"/>
        <v>0</v>
      </c>
      <c r="S107" s="234" cm="1">
        <f t="array" ref="S107">_xlfn.IFNA(INDEX($AA$6:$AC$240,MATCH(N107&amp;O107,$AA$6:$AA$240&amp;$AB$6:$AB$240,0),3),0)*2*Q107</f>
        <v>0</v>
      </c>
      <c r="T107" s="234">
        <f t="shared" si="12"/>
        <v>0</v>
      </c>
      <c r="U107" s="243"/>
      <c r="AA107" s="3" t="s">
        <v>81</v>
      </c>
      <c r="AB107" s="3" t="s">
        <v>96</v>
      </c>
      <c r="AC107" s="3">
        <v>700</v>
      </c>
    </row>
    <row r="108" spans="1:29" ht="36.6" customHeight="1">
      <c r="A108" s="217"/>
      <c r="B108" s="253"/>
      <c r="C108" s="206"/>
      <c r="D108" s="220"/>
      <c r="E108" s="371"/>
      <c r="F108" s="257"/>
      <c r="G108" s="249"/>
      <c r="H108" s="184" t="s">
        <v>99</v>
      </c>
      <c r="I108" s="185"/>
      <c r="J108" s="184" t="s">
        <v>110</v>
      </c>
      <c r="K108" s="185"/>
      <c r="L108" s="184" t="s">
        <v>111</v>
      </c>
      <c r="M108" s="249"/>
      <c r="N108" s="192"/>
      <c r="O108" s="192"/>
      <c r="P108" s="188"/>
      <c r="Q108" s="189"/>
      <c r="R108" s="234">
        <f t="shared" si="13"/>
        <v>0</v>
      </c>
      <c r="S108" s="234" cm="1">
        <f t="array" ref="S108">_xlfn.IFNA(INDEX($AA$6:$AC$240,MATCH(N108&amp;O108,$AA$6:$AA$240&amp;$AB$6:$AB$240,0),3),0)*2*Q108</f>
        <v>0</v>
      </c>
      <c r="T108" s="234">
        <f t="shared" si="12"/>
        <v>0</v>
      </c>
      <c r="U108" s="243"/>
      <c r="AA108" s="3" t="s">
        <v>82</v>
      </c>
      <c r="AB108" s="3" t="s">
        <v>96</v>
      </c>
      <c r="AC108" s="3">
        <v>4800</v>
      </c>
    </row>
    <row r="109" spans="1:29" ht="36.6" customHeight="1">
      <c r="A109" s="217"/>
      <c r="B109" s="253"/>
      <c r="C109" s="206"/>
      <c r="D109" s="220"/>
      <c r="E109" s="371"/>
      <c r="F109" s="257"/>
      <c r="G109" s="249"/>
      <c r="H109" s="184" t="s">
        <v>99</v>
      </c>
      <c r="I109" s="185"/>
      <c r="J109" s="184" t="s">
        <v>110</v>
      </c>
      <c r="K109" s="185"/>
      <c r="L109" s="184" t="s">
        <v>111</v>
      </c>
      <c r="M109" s="249"/>
      <c r="N109" s="192"/>
      <c r="O109" s="192"/>
      <c r="P109" s="188"/>
      <c r="Q109" s="189"/>
      <c r="R109" s="234">
        <f t="shared" si="13"/>
        <v>0</v>
      </c>
      <c r="S109" s="234" cm="1">
        <f t="array" ref="S109">_xlfn.IFNA(INDEX($AA$6:$AC$240,MATCH(N109&amp;O109,$AA$6:$AA$240&amp;$AB$6:$AB$240,0),3),0)*2*Q109</f>
        <v>0</v>
      </c>
      <c r="T109" s="234">
        <f t="shared" si="12"/>
        <v>0</v>
      </c>
      <c r="U109" s="243"/>
      <c r="AA109" s="3" t="s">
        <v>83</v>
      </c>
      <c r="AB109" s="3" t="s">
        <v>96</v>
      </c>
      <c r="AC109" s="3">
        <v>2200</v>
      </c>
    </row>
    <row r="110" spans="1:29" ht="36.6" customHeight="1">
      <c r="A110" s="217"/>
      <c r="B110" s="253"/>
      <c r="C110" s="206"/>
      <c r="D110" s="220"/>
      <c r="E110" s="371"/>
      <c r="F110" s="257"/>
      <c r="G110" s="249"/>
      <c r="H110" s="184" t="s">
        <v>99</v>
      </c>
      <c r="I110" s="185"/>
      <c r="J110" s="184" t="s">
        <v>110</v>
      </c>
      <c r="K110" s="185"/>
      <c r="L110" s="184" t="s">
        <v>111</v>
      </c>
      <c r="M110" s="249"/>
      <c r="N110" s="192"/>
      <c r="O110" s="192"/>
      <c r="P110" s="188"/>
      <c r="Q110" s="189"/>
      <c r="R110" s="234">
        <f t="shared" si="13"/>
        <v>0</v>
      </c>
      <c r="S110" s="234" cm="1">
        <f t="array" ref="S110">_xlfn.IFNA(INDEX($AA$6:$AC$240,MATCH(N110&amp;O110,$AA$6:$AA$240&amp;$AB$6:$AB$240,0),3),0)*2*Q110</f>
        <v>0</v>
      </c>
      <c r="T110" s="234">
        <f t="shared" si="12"/>
        <v>0</v>
      </c>
      <c r="U110" s="243"/>
      <c r="AA110" s="3" t="s">
        <v>84</v>
      </c>
      <c r="AB110" s="3" t="s">
        <v>96</v>
      </c>
      <c r="AC110" s="3">
        <v>2900</v>
      </c>
    </row>
    <row r="111" spans="1:29" ht="36.6" customHeight="1">
      <c r="A111" s="217"/>
      <c r="B111" s="253"/>
      <c r="C111" s="206"/>
      <c r="D111" s="220"/>
      <c r="E111" s="371"/>
      <c r="F111" s="257"/>
      <c r="G111" s="249"/>
      <c r="H111" s="184" t="s">
        <v>99</v>
      </c>
      <c r="I111" s="185"/>
      <c r="J111" s="184" t="s">
        <v>110</v>
      </c>
      <c r="K111" s="185"/>
      <c r="L111" s="184" t="s">
        <v>111</v>
      </c>
      <c r="M111" s="249"/>
      <c r="N111" s="192"/>
      <c r="O111" s="192"/>
      <c r="P111" s="188"/>
      <c r="Q111" s="189"/>
      <c r="R111" s="234">
        <f t="shared" si="13"/>
        <v>0</v>
      </c>
      <c r="S111" s="234" cm="1">
        <f t="array" ref="S111">_xlfn.IFNA(INDEX($AA$6:$AC$240,MATCH(N111&amp;O111,$AA$6:$AA$240&amp;$AB$6:$AB$240,0),3),0)*2*Q111</f>
        <v>0</v>
      </c>
      <c r="T111" s="234">
        <f t="shared" si="12"/>
        <v>0</v>
      </c>
      <c r="U111" s="243"/>
      <c r="AA111" s="3" t="s">
        <v>85</v>
      </c>
      <c r="AB111" s="3" t="s">
        <v>96</v>
      </c>
      <c r="AC111" s="3">
        <v>3700</v>
      </c>
    </row>
    <row r="112" spans="1:29" ht="36.6" customHeight="1">
      <c r="A112" s="217"/>
      <c r="B112" s="253"/>
      <c r="C112" s="206"/>
      <c r="D112" s="220"/>
      <c r="E112" s="371"/>
      <c r="F112" s="257"/>
      <c r="G112" s="249"/>
      <c r="H112" s="184" t="s">
        <v>99</v>
      </c>
      <c r="I112" s="185"/>
      <c r="J112" s="184" t="s">
        <v>110</v>
      </c>
      <c r="K112" s="185"/>
      <c r="L112" s="184" t="s">
        <v>111</v>
      </c>
      <c r="M112" s="249"/>
      <c r="N112" s="192"/>
      <c r="O112" s="192"/>
      <c r="P112" s="188"/>
      <c r="Q112" s="189"/>
      <c r="R112" s="234">
        <f t="shared" si="13"/>
        <v>0</v>
      </c>
      <c r="S112" s="234" cm="1">
        <f t="array" ref="S112">_xlfn.IFNA(INDEX($AA$6:$AC$240,MATCH(N112&amp;O112,$AA$6:$AA$240&amp;$AB$6:$AB$240,0),3),0)*2*Q112</f>
        <v>0</v>
      </c>
      <c r="T112" s="234">
        <f t="shared" si="12"/>
        <v>0</v>
      </c>
      <c r="U112" s="243"/>
      <c r="AA112" s="3" t="s">
        <v>86</v>
      </c>
      <c r="AB112" s="3" t="s">
        <v>96</v>
      </c>
      <c r="AC112" s="3">
        <v>3900</v>
      </c>
    </row>
    <row r="113" spans="1:29" ht="36.6" customHeight="1">
      <c r="A113" s="252"/>
      <c r="B113" s="254"/>
      <c r="C113" s="206"/>
      <c r="D113" s="216"/>
      <c r="E113" s="372"/>
      <c r="F113" s="257"/>
      <c r="G113" s="249"/>
      <c r="H113" s="184" t="s">
        <v>99</v>
      </c>
      <c r="I113" s="185"/>
      <c r="J113" s="184" t="s">
        <v>110</v>
      </c>
      <c r="K113" s="185"/>
      <c r="L113" s="184" t="s">
        <v>111</v>
      </c>
      <c r="M113" s="249"/>
      <c r="N113" s="192"/>
      <c r="O113" s="192"/>
      <c r="P113" s="188"/>
      <c r="Q113" s="189"/>
      <c r="R113" s="234">
        <f t="shared" si="13"/>
        <v>0</v>
      </c>
      <c r="S113" s="234" cm="1">
        <f t="array" ref="S113">_xlfn.IFNA(INDEX($AA$6:$AC$240,MATCH(N113&amp;O113,$AA$6:$AA$240&amp;$AB$6:$AB$240,0),3),0)*2*Q113</f>
        <v>0</v>
      </c>
      <c r="T113" s="234">
        <f t="shared" si="12"/>
        <v>0</v>
      </c>
      <c r="U113" s="243"/>
      <c r="AA113" s="3" t="s">
        <v>87</v>
      </c>
      <c r="AB113" s="3" t="s">
        <v>96</v>
      </c>
      <c r="AC113" s="3">
        <v>3600</v>
      </c>
    </row>
    <row r="114" spans="1:29" ht="36.6" customHeight="1" thickBot="1">
      <c r="A114" s="213"/>
      <c r="B114" s="213"/>
      <c r="C114" s="213"/>
      <c r="D114" s="213"/>
      <c r="E114" s="213"/>
      <c r="F114" s="213"/>
      <c r="G114" s="206"/>
      <c r="H114" s="213"/>
      <c r="I114" s="206"/>
      <c r="J114" s="213"/>
      <c r="K114" s="213"/>
      <c r="L114" s="213"/>
      <c r="M114" s="213"/>
      <c r="N114" s="213"/>
      <c r="O114" s="237">
        <f>C104</f>
        <v>0</v>
      </c>
      <c r="P114" s="222"/>
      <c r="Q114" s="222" t="s">
        <v>274</v>
      </c>
      <c r="R114" s="244"/>
      <c r="S114" s="222" t="s">
        <v>205</v>
      </c>
      <c r="T114" s="236">
        <f>SUM(T104:T113)</f>
        <v>0</v>
      </c>
      <c r="U114" s="243"/>
      <c r="AA114" s="3" t="s">
        <v>88</v>
      </c>
      <c r="AB114" s="3" t="s">
        <v>96</v>
      </c>
      <c r="AC114" s="3">
        <v>3800</v>
      </c>
    </row>
    <row r="115" spans="1:29" ht="36.6" customHeight="1" thickBot="1">
      <c r="A115" s="206"/>
      <c r="B115" s="206"/>
      <c r="C115" s="206"/>
      <c r="D115" s="206"/>
      <c r="E115" s="206"/>
      <c r="F115" s="206"/>
      <c r="G115" s="206"/>
      <c r="H115" s="206"/>
      <c r="I115" s="206"/>
      <c r="J115" s="206"/>
      <c r="K115" s="206"/>
      <c r="L115" s="206"/>
      <c r="M115" s="206"/>
      <c r="N115" s="206"/>
      <c r="O115" s="213"/>
      <c r="P115" s="213"/>
      <c r="Q115" s="382" t="s">
        <v>247</v>
      </c>
      <c r="R115" s="382"/>
      <c r="S115" s="224" t="s">
        <v>224</v>
      </c>
      <c r="T115" s="270">
        <f>IF(T114&gt;=80000,"80,000",T114)</f>
        <v>0</v>
      </c>
      <c r="U115" s="251" t="s">
        <v>24</v>
      </c>
      <c r="AA115" s="3" t="s">
        <v>89</v>
      </c>
      <c r="AB115" s="3" t="s">
        <v>96</v>
      </c>
      <c r="AC115" s="3">
        <v>3100</v>
      </c>
    </row>
    <row r="116" spans="1:29" ht="36.6" customHeight="1">
      <c r="A116" s="206"/>
      <c r="B116" s="206"/>
      <c r="C116" s="206"/>
      <c r="D116" s="206"/>
      <c r="E116" s="212"/>
      <c r="F116" s="212"/>
      <c r="G116" s="206"/>
      <c r="H116" s="206"/>
      <c r="I116" s="206"/>
      <c r="J116" s="206"/>
      <c r="K116" s="206"/>
      <c r="L116" s="206"/>
      <c r="M116" s="206"/>
      <c r="N116" s="206"/>
      <c r="O116" s="206"/>
      <c r="P116" s="206"/>
      <c r="Q116" s="206"/>
      <c r="R116" s="212"/>
      <c r="S116" s="212"/>
      <c r="T116" s="212"/>
      <c r="U116" s="206"/>
      <c r="AA116" s="3" t="s">
        <v>90</v>
      </c>
      <c r="AB116" s="3" t="s">
        <v>96</v>
      </c>
      <c r="AC116" s="3">
        <v>3100</v>
      </c>
    </row>
    <row r="117" spans="1:29" ht="36.6" customHeight="1">
      <c r="A117" s="361" t="s">
        <v>220</v>
      </c>
      <c r="B117" s="362" t="s">
        <v>215</v>
      </c>
      <c r="C117" s="362" t="s">
        <v>193</v>
      </c>
      <c r="D117" s="362"/>
      <c r="E117" s="362" t="s">
        <v>234</v>
      </c>
      <c r="F117" s="379" t="s">
        <v>241</v>
      </c>
      <c r="G117" s="376" t="s">
        <v>244</v>
      </c>
      <c r="H117" s="377"/>
      <c r="I117" s="377"/>
      <c r="J117" s="377"/>
      <c r="K117" s="377"/>
      <c r="L117" s="377"/>
      <c r="M117" s="378"/>
      <c r="N117" s="210" t="s">
        <v>54</v>
      </c>
      <c r="O117" s="210" t="s">
        <v>217</v>
      </c>
      <c r="P117" s="363" t="s">
        <v>248</v>
      </c>
      <c r="Q117" s="379" t="s">
        <v>216</v>
      </c>
      <c r="R117" s="362" t="s">
        <v>20</v>
      </c>
      <c r="S117" s="362" t="s">
        <v>22</v>
      </c>
      <c r="T117" s="381" t="s">
        <v>222</v>
      </c>
      <c r="U117" s="245"/>
      <c r="AA117" s="3" t="s">
        <v>91</v>
      </c>
      <c r="AB117" s="3" t="s">
        <v>96</v>
      </c>
      <c r="AC117" s="3">
        <v>1800</v>
      </c>
    </row>
    <row r="118" spans="1:29" ht="36.6" customHeight="1">
      <c r="A118" s="362"/>
      <c r="B118" s="362"/>
      <c r="C118" s="362"/>
      <c r="D118" s="362"/>
      <c r="E118" s="362"/>
      <c r="F118" s="380"/>
      <c r="G118" s="373" t="s">
        <v>291</v>
      </c>
      <c r="H118" s="374"/>
      <c r="I118" s="374"/>
      <c r="J118" s="374"/>
      <c r="K118" s="374"/>
      <c r="L118" s="375"/>
      <c r="M118" s="250" t="s">
        <v>243</v>
      </c>
      <c r="N118" s="209" t="s">
        <v>218</v>
      </c>
      <c r="O118" s="209" t="s">
        <v>219</v>
      </c>
      <c r="P118" s="365"/>
      <c r="Q118" s="380"/>
      <c r="R118" s="362"/>
      <c r="S118" s="362"/>
      <c r="T118" s="381"/>
      <c r="U118" s="245"/>
      <c r="AA118" s="3" t="s">
        <v>92</v>
      </c>
      <c r="AB118" s="3" t="s">
        <v>96</v>
      </c>
      <c r="AC118" s="3">
        <v>2300</v>
      </c>
    </row>
    <row r="119" spans="1:29" ht="36.6" customHeight="1">
      <c r="A119" s="221">
        <v>8</v>
      </c>
      <c r="B119" s="214"/>
      <c r="C119" s="214"/>
      <c r="D119" s="219" t="s">
        <v>223</v>
      </c>
      <c r="E119" s="370"/>
      <c r="F119" s="257"/>
      <c r="G119" s="249"/>
      <c r="H119" s="184" t="s">
        <v>99</v>
      </c>
      <c r="I119" s="185"/>
      <c r="J119" s="184" t="s">
        <v>110</v>
      </c>
      <c r="K119" s="185"/>
      <c r="L119" s="184" t="s">
        <v>111</v>
      </c>
      <c r="M119" s="249"/>
      <c r="N119" s="192"/>
      <c r="O119" s="192"/>
      <c r="P119" s="188"/>
      <c r="Q119" s="189"/>
      <c r="R119" s="234">
        <f>P119*14300</f>
        <v>0</v>
      </c>
      <c r="S119" s="234" cm="1">
        <f t="array" ref="S119">_xlfn.IFNA(INDEX($AA$6:$AC$240,MATCH(N119&amp;O119,$AA$6:$AA$240&amp;$AB$6:$AB$240,0),3),0)*2*Q119</f>
        <v>0</v>
      </c>
      <c r="T119" s="234">
        <f t="shared" ref="T119:T128" si="14">SUM(R119:S119)</f>
        <v>0</v>
      </c>
      <c r="U119" s="243"/>
      <c r="AA119" s="3" t="s">
        <v>93</v>
      </c>
      <c r="AB119" s="3" t="s">
        <v>96</v>
      </c>
      <c r="AC119" s="3">
        <v>1900</v>
      </c>
    </row>
    <row r="120" spans="1:29" ht="36.6" customHeight="1">
      <c r="A120" s="217"/>
      <c r="B120" s="253"/>
      <c r="C120" s="206"/>
      <c r="D120" s="220"/>
      <c r="E120" s="371"/>
      <c r="F120" s="257"/>
      <c r="G120" s="249"/>
      <c r="H120" s="184" t="s">
        <v>99</v>
      </c>
      <c r="I120" s="185"/>
      <c r="J120" s="184" t="s">
        <v>110</v>
      </c>
      <c r="K120" s="185"/>
      <c r="L120" s="184" t="s">
        <v>111</v>
      </c>
      <c r="M120" s="249"/>
      <c r="N120" s="192"/>
      <c r="O120" s="192"/>
      <c r="P120" s="188"/>
      <c r="Q120" s="189"/>
      <c r="R120" s="234">
        <f t="shared" ref="R120:R128" si="15">P120*14300</f>
        <v>0</v>
      </c>
      <c r="S120" s="234" cm="1">
        <f t="array" ref="S120">_xlfn.IFNA(INDEX($AA$6:$AC$240,MATCH(N120&amp;O120,$AA$6:$AA$240&amp;$AB$6:$AB$240,0),3),0)*2*Q120</f>
        <v>0</v>
      </c>
      <c r="T120" s="234">
        <f t="shared" si="14"/>
        <v>0</v>
      </c>
      <c r="U120" s="243"/>
      <c r="AA120" s="3" t="s">
        <v>94</v>
      </c>
      <c r="AB120" s="3" t="s">
        <v>96</v>
      </c>
      <c r="AC120" s="3">
        <v>900</v>
      </c>
    </row>
    <row r="121" spans="1:29" ht="36.6" customHeight="1">
      <c r="A121" s="217"/>
      <c r="B121" s="253"/>
      <c r="C121" s="206"/>
      <c r="D121" s="220"/>
      <c r="E121" s="371"/>
      <c r="F121" s="257"/>
      <c r="G121" s="249"/>
      <c r="H121" s="184" t="s">
        <v>99</v>
      </c>
      <c r="I121" s="185"/>
      <c r="J121" s="184" t="s">
        <v>110</v>
      </c>
      <c r="K121" s="185"/>
      <c r="L121" s="184" t="s">
        <v>111</v>
      </c>
      <c r="M121" s="249"/>
      <c r="N121" s="192"/>
      <c r="O121" s="192"/>
      <c r="P121" s="188"/>
      <c r="Q121" s="189"/>
      <c r="R121" s="234">
        <f t="shared" si="15"/>
        <v>0</v>
      </c>
      <c r="S121" s="234" cm="1">
        <f t="array" ref="S121">_xlfn.IFNA(INDEX($AA$6:$AC$240,MATCH(N121&amp;O121,$AA$6:$AA$240&amp;$AB$6:$AB$240,0),3),0)*2*Q121</f>
        <v>0</v>
      </c>
      <c r="T121" s="234">
        <f t="shared" si="14"/>
        <v>0</v>
      </c>
      <c r="U121" s="243"/>
      <c r="AA121" s="3" t="s">
        <v>275</v>
      </c>
      <c r="AB121" s="3" t="s">
        <v>277</v>
      </c>
      <c r="AC121" s="3">
        <v>5200</v>
      </c>
    </row>
    <row r="122" spans="1:29" ht="36.6" customHeight="1">
      <c r="A122" s="217"/>
      <c r="B122" s="253"/>
      <c r="C122" s="206"/>
      <c r="D122" s="220"/>
      <c r="E122" s="371"/>
      <c r="F122" s="257"/>
      <c r="G122" s="249"/>
      <c r="H122" s="184" t="s">
        <v>99</v>
      </c>
      <c r="I122" s="185"/>
      <c r="J122" s="184" t="s">
        <v>110</v>
      </c>
      <c r="K122" s="185"/>
      <c r="L122" s="184" t="s">
        <v>111</v>
      </c>
      <c r="M122" s="249"/>
      <c r="N122" s="192"/>
      <c r="O122" s="192"/>
      <c r="P122" s="188"/>
      <c r="Q122" s="189"/>
      <c r="R122" s="234">
        <f t="shared" si="15"/>
        <v>0</v>
      </c>
      <c r="S122" s="234" cm="1">
        <f t="array" ref="S122">_xlfn.IFNA(INDEX($AA$6:$AC$240,MATCH(N122&amp;O122,$AA$6:$AA$240&amp;$AB$6:$AB$240,0),3),0)*2*Q122</f>
        <v>0</v>
      </c>
      <c r="T122" s="234">
        <f t="shared" si="14"/>
        <v>0</v>
      </c>
      <c r="U122" s="243"/>
      <c r="AA122" s="3" t="s">
        <v>77</v>
      </c>
      <c r="AB122" s="3" t="s">
        <v>78</v>
      </c>
      <c r="AC122" s="3">
        <v>3200</v>
      </c>
    </row>
    <row r="123" spans="1:29" ht="36.6" customHeight="1">
      <c r="A123" s="217"/>
      <c r="B123" s="253"/>
      <c r="C123" s="206"/>
      <c r="D123" s="220"/>
      <c r="E123" s="371"/>
      <c r="F123" s="257"/>
      <c r="G123" s="249"/>
      <c r="H123" s="184" t="s">
        <v>99</v>
      </c>
      <c r="I123" s="185"/>
      <c r="J123" s="184" t="s">
        <v>110</v>
      </c>
      <c r="K123" s="185"/>
      <c r="L123" s="184" t="s">
        <v>111</v>
      </c>
      <c r="M123" s="249"/>
      <c r="N123" s="192"/>
      <c r="O123" s="192"/>
      <c r="P123" s="188"/>
      <c r="Q123" s="189"/>
      <c r="R123" s="234">
        <f t="shared" si="15"/>
        <v>0</v>
      </c>
      <c r="S123" s="234" cm="1">
        <f t="array" ref="S123">_xlfn.IFNA(INDEX($AA$6:$AC$240,MATCH(N123&amp;O123,$AA$6:$AA$240&amp;$AB$6:$AB$240,0),3),0)*2*Q123</f>
        <v>0</v>
      </c>
      <c r="T123" s="234">
        <f t="shared" si="14"/>
        <v>0</v>
      </c>
      <c r="U123" s="243"/>
      <c r="AA123" s="3" t="s">
        <v>77</v>
      </c>
      <c r="AB123" s="3" t="s">
        <v>79</v>
      </c>
      <c r="AC123" s="3">
        <v>1500</v>
      </c>
    </row>
    <row r="124" spans="1:29" ht="36.6" customHeight="1">
      <c r="A124" s="217"/>
      <c r="B124" s="253"/>
      <c r="C124" s="206"/>
      <c r="D124" s="220"/>
      <c r="E124" s="371"/>
      <c r="F124" s="257"/>
      <c r="G124" s="249"/>
      <c r="H124" s="184" t="s">
        <v>99</v>
      </c>
      <c r="I124" s="185"/>
      <c r="J124" s="184" t="s">
        <v>110</v>
      </c>
      <c r="K124" s="185"/>
      <c r="L124" s="184" t="s">
        <v>111</v>
      </c>
      <c r="M124" s="249"/>
      <c r="N124" s="192"/>
      <c r="O124" s="192"/>
      <c r="P124" s="188"/>
      <c r="Q124" s="189"/>
      <c r="R124" s="234">
        <f t="shared" si="15"/>
        <v>0</v>
      </c>
      <c r="S124" s="234" cm="1">
        <f t="array" ref="S124">_xlfn.IFNA(INDEX($AA$6:$AC$240,MATCH(N124&amp;O124,$AA$6:$AA$240&amp;$AB$6:$AB$240,0),3),0)*2*Q124</f>
        <v>0</v>
      </c>
      <c r="T124" s="234">
        <f t="shared" si="14"/>
        <v>0</v>
      </c>
      <c r="U124" s="243"/>
      <c r="AA124" s="3" t="s">
        <v>77</v>
      </c>
      <c r="AB124" s="3" t="s">
        <v>80</v>
      </c>
      <c r="AC124" s="3">
        <v>4000</v>
      </c>
    </row>
    <row r="125" spans="1:29" ht="36.6" customHeight="1">
      <c r="A125" s="217"/>
      <c r="B125" s="253"/>
      <c r="C125" s="206"/>
      <c r="D125" s="220"/>
      <c r="E125" s="371"/>
      <c r="F125" s="257"/>
      <c r="G125" s="249"/>
      <c r="H125" s="184" t="s">
        <v>99</v>
      </c>
      <c r="I125" s="185"/>
      <c r="J125" s="184" t="s">
        <v>110</v>
      </c>
      <c r="K125" s="185"/>
      <c r="L125" s="184" t="s">
        <v>111</v>
      </c>
      <c r="M125" s="249"/>
      <c r="N125" s="192"/>
      <c r="O125" s="192"/>
      <c r="P125" s="188"/>
      <c r="Q125" s="189"/>
      <c r="R125" s="234">
        <f t="shared" si="15"/>
        <v>0</v>
      </c>
      <c r="S125" s="234" cm="1">
        <f t="array" ref="S125">_xlfn.IFNA(INDEX($AA$6:$AC$240,MATCH(N125&amp;O125,$AA$6:$AA$240&amp;$AB$6:$AB$240,0),3),0)*2*Q125</f>
        <v>0</v>
      </c>
      <c r="T125" s="234">
        <f t="shared" si="14"/>
        <v>0</v>
      </c>
      <c r="U125" s="243"/>
      <c r="AA125" s="3" t="s">
        <v>77</v>
      </c>
      <c r="AB125" s="3" t="s">
        <v>81</v>
      </c>
      <c r="AC125" s="3">
        <v>1600</v>
      </c>
    </row>
    <row r="126" spans="1:29" ht="36.6" customHeight="1">
      <c r="A126" s="217"/>
      <c r="B126" s="253"/>
      <c r="C126" s="206"/>
      <c r="D126" s="220"/>
      <c r="E126" s="371"/>
      <c r="F126" s="257"/>
      <c r="G126" s="249"/>
      <c r="H126" s="184" t="s">
        <v>99</v>
      </c>
      <c r="I126" s="185"/>
      <c r="J126" s="184" t="s">
        <v>110</v>
      </c>
      <c r="K126" s="185"/>
      <c r="L126" s="184" t="s">
        <v>111</v>
      </c>
      <c r="M126" s="249"/>
      <c r="N126" s="192"/>
      <c r="O126" s="192"/>
      <c r="P126" s="188"/>
      <c r="Q126" s="189"/>
      <c r="R126" s="234">
        <f t="shared" si="15"/>
        <v>0</v>
      </c>
      <c r="S126" s="234" cm="1">
        <f t="array" ref="S126">_xlfn.IFNA(INDEX($AA$6:$AC$240,MATCH(N126&amp;O126,$AA$6:$AA$240&amp;$AB$6:$AB$240,0),3),0)*2*Q126</f>
        <v>0</v>
      </c>
      <c r="T126" s="234">
        <f t="shared" si="14"/>
        <v>0</v>
      </c>
      <c r="U126" s="243"/>
      <c r="AA126" s="3" t="s">
        <v>77</v>
      </c>
      <c r="AB126" s="3" t="s">
        <v>82</v>
      </c>
      <c r="AC126" s="3">
        <v>4600</v>
      </c>
    </row>
    <row r="127" spans="1:29" ht="36.6" customHeight="1">
      <c r="A127" s="217"/>
      <c r="B127" s="253"/>
      <c r="C127" s="206"/>
      <c r="D127" s="220"/>
      <c r="E127" s="371"/>
      <c r="F127" s="257"/>
      <c r="G127" s="249"/>
      <c r="H127" s="184" t="s">
        <v>99</v>
      </c>
      <c r="I127" s="185"/>
      <c r="J127" s="184" t="s">
        <v>110</v>
      </c>
      <c r="K127" s="185"/>
      <c r="L127" s="184" t="s">
        <v>111</v>
      </c>
      <c r="M127" s="249"/>
      <c r="N127" s="192"/>
      <c r="O127" s="192"/>
      <c r="P127" s="188"/>
      <c r="Q127" s="189"/>
      <c r="R127" s="234">
        <f t="shared" si="15"/>
        <v>0</v>
      </c>
      <c r="S127" s="234" cm="1">
        <f t="array" ref="S127">_xlfn.IFNA(INDEX($AA$6:$AC$240,MATCH(N127&amp;O127,$AA$6:$AA$240&amp;$AB$6:$AB$240,0),3),0)*2*Q127</f>
        <v>0</v>
      </c>
      <c r="T127" s="234">
        <f t="shared" si="14"/>
        <v>0</v>
      </c>
      <c r="U127" s="243"/>
      <c r="AA127" s="3" t="s">
        <v>77</v>
      </c>
      <c r="AB127" s="3" t="s">
        <v>83</v>
      </c>
      <c r="AC127" s="3">
        <v>2000</v>
      </c>
    </row>
    <row r="128" spans="1:29" ht="36.6" customHeight="1">
      <c r="A128" s="215"/>
      <c r="B128" s="254"/>
      <c r="C128" s="206"/>
      <c r="D128" s="216"/>
      <c r="E128" s="372"/>
      <c r="F128" s="257"/>
      <c r="G128" s="249"/>
      <c r="H128" s="184" t="s">
        <v>99</v>
      </c>
      <c r="I128" s="185"/>
      <c r="J128" s="184" t="s">
        <v>110</v>
      </c>
      <c r="K128" s="185"/>
      <c r="L128" s="184" t="s">
        <v>111</v>
      </c>
      <c r="M128" s="249"/>
      <c r="N128" s="192"/>
      <c r="O128" s="192"/>
      <c r="P128" s="188"/>
      <c r="Q128" s="189"/>
      <c r="R128" s="234">
        <f t="shared" si="15"/>
        <v>0</v>
      </c>
      <c r="S128" s="234" cm="1">
        <f t="array" ref="S128">_xlfn.IFNA(INDEX($AA$6:$AC$240,MATCH(N128&amp;O128,$AA$6:$AA$240&amp;$AB$6:$AB$240,0),3),0)*2*Q128</f>
        <v>0</v>
      </c>
      <c r="T128" s="234">
        <f t="shared" si="14"/>
        <v>0</v>
      </c>
      <c r="U128" s="243"/>
      <c r="AA128" s="3" t="s">
        <v>77</v>
      </c>
      <c r="AB128" s="3" t="s">
        <v>84</v>
      </c>
      <c r="AC128" s="3">
        <v>2700</v>
      </c>
    </row>
    <row r="129" spans="1:29" ht="36.6" customHeight="1" thickBot="1">
      <c r="A129" s="213"/>
      <c r="B129" s="213"/>
      <c r="C129" s="213"/>
      <c r="D129" s="213"/>
      <c r="E129" s="213"/>
      <c r="F129" s="213"/>
      <c r="G129" s="206"/>
      <c r="H129" s="213"/>
      <c r="I129" s="206"/>
      <c r="J129" s="213"/>
      <c r="K129" s="213"/>
      <c r="L129" s="213"/>
      <c r="M129" s="213"/>
      <c r="N129" s="213"/>
      <c r="O129" s="237">
        <f>C119</f>
        <v>0</v>
      </c>
      <c r="P129" s="237"/>
      <c r="Q129" s="222" t="s">
        <v>274</v>
      </c>
      <c r="R129" s="244"/>
      <c r="S129" s="222" t="s">
        <v>205</v>
      </c>
      <c r="T129" s="236">
        <f>SUM(T119:T128)</f>
        <v>0</v>
      </c>
      <c r="U129" s="243"/>
      <c r="AA129" s="3" t="s">
        <v>77</v>
      </c>
      <c r="AB129" s="3" t="s">
        <v>85</v>
      </c>
      <c r="AC129" s="3">
        <v>3400</v>
      </c>
    </row>
    <row r="130" spans="1:29" ht="36.6" customHeight="1" thickBot="1">
      <c r="A130" s="206"/>
      <c r="B130" s="206"/>
      <c r="C130" s="206"/>
      <c r="D130" s="206"/>
      <c r="E130" s="206"/>
      <c r="F130" s="206"/>
      <c r="G130" s="206"/>
      <c r="H130" s="206"/>
      <c r="I130" s="206"/>
      <c r="J130" s="206"/>
      <c r="K130" s="206"/>
      <c r="L130" s="206"/>
      <c r="M130" s="206"/>
      <c r="N130" s="206"/>
      <c r="O130" s="206"/>
      <c r="P130" s="206"/>
      <c r="Q130" s="382" t="s">
        <v>247</v>
      </c>
      <c r="R130" s="382"/>
      <c r="S130" s="224" t="s">
        <v>224</v>
      </c>
      <c r="T130" s="270">
        <f>IF(T129&gt;=80000,"80,000",T129)</f>
        <v>0</v>
      </c>
      <c r="U130" s="251" t="s">
        <v>24</v>
      </c>
      <c r="AA130" s="3" t="s">
        <v>77</v>
      </c>
      <c r="AB130" s="3" t="s">
        <v>86</v>
      </c>
      <c r="AC130" s="3">
        <v>3700</v>
      </c>
    </row>
    <row r="131" spans="1:29" ht="36.6" customHeight="1">
      <c r="A131" s="206"/>
      <c r="B131" s="206"/>
      <c r="C131" s="206"/>
      <c r="D131" s="206"/>
      <c r="E131" s="206"/>
      <c r="F131" s="206"/>
      <c r="G131" s="206"/>
      <c r="H131" s="206"/>
      <c r="I131" s="206"/>
      <c r="J131" s="206"/>
      <c r="K131" s="206"/>
      <c r="L131" s="206"/>
      <c r="M131" s="206"/>
      <c r="N131" s="206"/>
      <c r="O131" s="206"/>
      <c r="P131" s="206"/>
      <c r="Q131" s="206"/>
      <c r="R131" s="206"/>
      <c r="S131" s="206"/>
      <c r="T131" s="206"/>
      <c r="U131" s="206"/>
      <c r="AA131" s="3" t="s">
        <v>77</v>
      </c>
      <c r="AB131" s="3" t="s">
        <v>87</v>
      </c>
      <c r="AC131" s="3">
        <v>3400</v>
      </c>
    </row>
    <row r="132" spans="1:29" ht="24.6" customHeight="1" thickBot="1">
      <c r="A132" s="206"/>
      <c r="B132" s="206"/>
      <c r="C132" s="206"/>
      <c r="D132" s="206"/>
      <c r="E132" s="206"/>
      <c r="F132" s="206"/>
      <c r="G132" s="206"/>
      <c r="H132" s="206"/>
      <c r="I132" s="206"/>
      <c r="J132" s="206"/>
      <c r="K132" s="206"/>
      <c r="L132" s="206"/>
      <c r="M132" s="206"/>
      <c r="N132" s="206"/>
      <c r="O132" s="206"/>
      <c r="P132" s="206"/>
      <c r="Q132" s="206"/>
      <c r="R132" s="206"/>
      <c r="S132" s="206"/>
      <c r="T132" s="206"/>
      <c r="U132" s="206"/>
      <c r="AA132" s="3" t="s">
        <v>77</v>
      </c>
      <c r="AB132" s="3" t="s">
        <v>88</v>
      </c>
      <c r="AC132" s="3">
        <v>3500</v>
      </c>
    </row>
    <row r="133" spans="1:29" ht="36.6" customHeight="1" thickBot="1">
      <c r="A133" s="193" t="s">
        <v>262</v>
      </c>
      <c r="B133" s="193"/>
      <c r="C133" s="193"/>
      <c r="G133" s="193"/>
      <c r="H133" s="22"/>
      <c r="I133" s="193"/>
      <c r="J133" s="22"/>
      <c r="K133" s="22"/>
      <c r="L133" s="22"/>
      <c r="M133" s="22"/>
      <c r="S133" s="225" t="s">
        <v>255</v>
      </c>
      <c r="T133" s="208" t="s">
        <v>250</v>
      </c>
      <c r="U133" s="208"/>
      <c r="AA133" s="3" t="s">
        <v>77</v>
      </c>
      <c r="AB133" s="3" t="s">
        <v>89</v>
      </c>
      <c r="AC133" s="3">
        <v>2800</v>
      </c>
    </row>
    <row r="134" spans="1:29" ht="36.6" customHeight="1">
      <c r="AA134" s="3" t="s">
        <v>77</v>
      </c>
      <c r="AB134" s="3" t="s">
        <v>90</v>
      </c>
      <c r="AC134" s="3">
        <v>2800</v>
      </c>
    </row>
    <row r="135" spans="1:29" ht="36.6" customHeight="1">
      <c r="A135" s="361" t="s">
        <v>220</v>
      </c>
      <c r="B135" s="362" t="s">
        <v>215</v>
      </c>
      <c r="C135" s="362" t="s">
        <v>193</v>
      </c>
      <c r="D135" s="362"/>
      <c r="E135" s="362" t="s">
        <v>234</v>
      </c>
      <c r="F135" s="379" t="s">
        <v>241</v>
      </c>
      <c r="G135" s="376" t="s">
        <v>244</v>
      </c>
      <c r="H135" s="377"/>
      <c r="I135" s="377"/>
      <c r="J135" s="377"/>
      <c r="K135" s="377"/>
      <c r="L135" s="377"/>
      <c r="M135" s="378"/>
      <c r="N135" s="210" t="s">
        <v>54</v>
      </c>
      <c r="O135" s="210" t="s">
        <v>217</v>
      </c>
      <c r="P135" s="363" t="s">
        <v>248</v>
      </c>
      <c r="Q135" s="379" t="s">
        <v>216</v>
      </c>
      <c r="R135" s="362" t="s">
        <v>20</v>
      </c>
      <c r="S135" s="362" t="s">
        <v>22</v>
      </c>
      <c r="T135" s="381" t="s">
        <v>222</v>
      </c>
      <c r="U135" s="245"/>
      <c r="AA135" s="3" t="s">
        <v>77</v>
      </c>
      <c r="AB135" s="3" t="s">
        <v>91</v>
      </c>
      <c r="AC135" s="3">
        <v>1600</v>
      </c>
    </row>
    <row r="136" spans="1:29" ht="36.6" customHeight="1">
      <c r="A136" s="362"/>
      <c r="B136" s="362"/>
      <c r="C136" s="362"/>
      <c r="D136" s="362"/>
      <c r="E136" s="362"/>
      <c r="F136" s="380"/>
      <c r="G136" s="373" t="s">
        <v>291</v>
      </c>
      <c r="H136" s="374"/>
      <c r="I136" s="374"/>
      <c r="J136" s="374"/>
      <c r="K136" s="374"/>
      <c r="L136" s="375"/>
      <c r="M136" s="250" t="s">
        <v>243</v>
      </c>
      <c r="N136" s="209" t="s">
        <v>218</v>
      </c>
      <c r="O136" s="209" t="s">
        <v>219</v>
      </c>
      <c r="P136" s="365"/>
      <c r="Q136" s="380"/>
      <c r="R136" s="362"/>
      <c r="S136" s="362"/>
      <c r="T136" s="381"/>
      <c r="U136" s="245"/>
    </row>
    <row r="137" spans="1:29" ht="36.6" customHeight="1">
      <c r="A137" s="221">
        <v>9</v>
      </c>
      <c r="B137" s="214"/>
      <c r="C137" s="214"/>
      <c r="D137" s="219" t="s">
        <v>223</v>
      </c>
      <c r="E137" s="370"/>
      <c r="F137" s="257"/>
      <c r="G137" s="249"/>
      <c r="H137" s="184" t="s">
        <v>99</v>
      </c>
      <c r="I137" s="185"/>
      <c r="J137" s="184" t="s">
        <v>110</v>
      </c>
      <c r="K137" s="185"/>
      <c r="L137" s="184" t="s">
        <v>111</v>
      </c>
      <c r="M137" s="249"/>
      <c r="N137" s="192"/>
      <c r="O137" s="192"/>
      <c r="P137" s="188"/>
      <c r="Q137" s="189"/>
      <c r="R137" s="234">
        <f>P137*14300</f>
        <v>0</v>
      </c>
      <c r="S137" s="234" cm="1">
        <f t="array" ref="S137">_xlfn.IFNA(INDEX($AA$6:$AC$240,MATCH(N137&amp;O137,$AA$6:$AA$240&amp;$AB$6:$AB$240,0),3),0)*2*Q137</f>
        <v>0</v>
      </c>
      <c r="T137" s="234">
        <f t="shared" ref="T137:T146" si="16">SUM(R137:S137)</f>
        <v>0</v>
      </c>
      <c r="U137" s="243"/>
      <c r="AA137" s="3" t="s">
        <v>77</v>
      </c>
      <c r="AB137" s="3" t="s">
        <v>92</v>
      </c>
      <c r="AC137" s="3">
        <v>2200</v>
      </c>
    </row>
    <row r="138" spans="1:29" ht="36.6" customHeight="1">
      <c r="A138" s="217"/>
      <c r="B138" s="253"/>
      <c r="C138" s="206"/>
      <c r="D138" s="220"/>
      <c r="E138" s="371"/>
      <c r="F138" s="257"/>
      <c r="G138" s="249"/>
      <c r="H138" s="184" t="s">
        <v>99</v>
      </c>
      <c r="I138" s="185"/>
      <c r="J138" s="184" t="s">
        <v>110</v>
      </c>
      <c r="K138" s="185"/>
      <c r="L138" s="184" t="s">
        <v>111</v>
      </c>
      <c r="M138" s="249"/>
      <c r="N138" s="192"/>
      <c r="O138" s="192"/>
      <c r="P138" s="188"/>
      <c r="Q138" s="189"/>
      <c r="R138" s="234">
        <f t="shared" ref="R138:R146" si="17">P138*14300</f>
        <v>0</v>
      </c>
      <c r="S138" s="234" cm="1">
        <f t="array" ref="S138">_xlfn.IFNA(INDEX($AA$6:$AC$240,MATCH(N138&amp;O138,$AA$6:$AA$240&amp;$AB$6:$AB$240,0),3),0)*2*Q138</f>
        <v>0</v>
      </c>
      <c r="T138" s="234">
        <f t="shared" si="16"/>
        <v>0</v>
      </c>
      <c r="U138" s="243"/>
      <c r="AA138" s="3" t="s">
        <v>77</v>
      </c>
      <c r="AB138" s="3" t="s">
        <v>93</v>
      </c>
      <c r="AC138" s="3">
        <v>1600</v>
      </c>
    </row>
    <row r="139" spans="1:29" ht="36.6" customHeight="1">
      <c r="A139" s="217"/>
      <c r="B139" s="253"/>
      <c r="C139" s="206"/>
      <c r="D139" s="220"/>
      <c r="E139" s="371"/>
      <c r="F139" s="257"/>
      <c r="G139" s="249"/>
      <c r="H139" s="184" t="s">
        <v>99</v>
      </c>
      <c r="I139" s="185"/>
      <c r="J139" s="184" t="s">
        <v>110</v>
      </c>
      <c r="K139" s="185"/>
      <c r="L139" s="184" t="s">
        <v>111</v>
      </c>
      <c r="M139" s="249"/>
      <c r="N139" s="192"/>
      <c r="O139" s="192"/>
      <c r="P139" s="188"/>
      <c r="Q139" s="189"/>
      <c r="R139" s="234">
        <f t="shared" si="17"/>
        <v>0</v>
      </c>
      <c r="S139" s="234" cm="1">
        <f t="array" ref="S139">_xlfn.IFNA(INDEX($AA$6:$AC$240,MATCH(N139&amp;O139,$AA$6:$AA$240&amp;$AB$6:$AB$240,0),3),0)*2*Q139</f>
        <v>0</v>
      </c>
      <c r="T139" s="234">
        <f t="shared" si="16"/>
        <v>0</v>
      </c>
      <c r="U139" s="243"/>
      <c r="AA139" s="3" t="s">
        <v>77</v>
      </c>
      <c r="AB139" s="3" t="s">
        <v>94</v>
      </c>
      <c r="AC139" s="3">
        <v>700</v>
      </c>
    </row>
    <row r="140" spans="1:29" ht="36.6" customHeight="1">
      <c r="A140" s="217"/>
      <c r="B140" s="253"/>
      <c r="C140" s="206"/>
      <c r="D140" s="220"/>
      <c r="E140" s="371"/>
      <c r="F140" s="257"/>
      <c r="G140" s="249"/>
      <c r="H140" s="184" t="s">
        <v>99</v>
      </c>
      <c r="I140" s="185"/>
      <c r="J140" s="184" t="s">
        <v>110</v>
      </c>
      <c r="K140" s="185"/>
      <c r="L140" s="184" t="s">
        <v>111</v>
      </c>
      <c r="M140" s="249"/>
      <c r="N140" s="192"/>
      <c r="O140" s="192"/>
      <c r="P140" s="188"/>
      <c r="Q140" s="189"/>
      <c r="R140" s="234">
        <f t="shared" si="17"/>
        <v>0</v>
      </c>
      <c r="S140" s="234" cm="1">
        <f t="array" ref="S140">_xlfn.IFNA(INDEX($AA$6:$AC$240,MATCH(N140&amp;O140,$AA$6:$AA$240&amp;$AB$6:$AB$240,0),3),0)*2*Q140</f>
        <v>0</v>
      </c>
      <c r="T140" s="234">
        <f t="shared" si="16"/>
        <v>0</v>
      </c>
      <c r="U140" s="243"/>
      <c r="AA140" s="3" t="s">
        <v>77</v>
      </c>
      <c r="AB140" s="3" t="s">
        <v>95</v>
      </c>
      <c r="AC140" s="3">
        <v>1200</v>
      </c>
    </row>
    <row r="141" spans="1:29" ht="36.6" customHeight="1">
      <c r="A141" s="217"/>
      <c r="B141" s="253"/>
      <c r="C141" s="206"/>
      <c r="D141" s="220"/>
      <c r="E141" s="371"/>
      <c r="F141" s="257"/>
      <c r="G141" s="249"/>
      <c r="H141" s="184" t="s">
        <v>99</v>
      </c>
      <c r="I141" s="185"/>
      <c r="J141" s="184" t="s">
        <v>110</v>
      </c>
      <c r="K141" s="185"/>
      <c r="L141" s="184" t="s">
        <v>111</v>
      </c>
      <c r="M141" s="249"/>
      <c r="N141" s="192"/>
      <c r="O141" s="192"/>
      <c r="P141" s="188"/>
      <c r="Q141" s="189"/>
      <c r="R141" s="234">
        <f t="shared" si="17"/>
        <v>0</v>
      </c>
      <c r="S141" s="234" cm="1">
        <f t="array" ref="S141">_xlfn.IFNA(INDEX($AA$6:$AC$240,MATCH(N141&amp;O141,$AA$6:$AA$240&amp;$AB$6:$AB$240,0),3),0)*2*Q141</f>
        <v>0</v>
      </c>
      <c r="T141" s="234">
        <f t="shared" si="16"/>
        <v>0</v>
      </c>
      <c r="U141" s="243"/>
      <c r="AA141" s="3" t="s">
        <v>79</v>
      </c>
      <c r="AB141" s="3" t="s">
        <v>78</v>
      </c>
      <c r="AC141" s="3">
        <v>2000</v>
      </c>
    </row>
    <row r="142" spans="1:29" ht="36.6" customHeight="1">
      <c r="A142" s="217"/>
      <c r="B142" s="253"/>
      <c r="C142" s="206"/>
      <c r="D142" s="220"/>
      <c r="E142" s="371"/>
      <c r="F142" s="257"/>
      <c r="G142" s="249"/>
      <c r="H142" s="184" t="s">
        <v>99</v>
      </c>
      <c r="I142" s="185"/>
      <c r="J142" s="184" t="s">
        <v>110</v>
      </c>
      <c r="K142" s="185"/>
      <c r="L142" s="184" t="s">
        <v>111</v>
      </c>
      <c r="M142" s="249"/>
      <c r="N142" s="192"/>
      <c r="O142" s="192"/>
      <c r="P142" s="188"/>
      <c r="Q142" s="189"/>
      <c r="R142" s="234">
        <f t="shared" si="17"/>
        <v>0</v>
      </c>
      <c r="S142" s="234" cm="1">
        <f t="array" ref="S142">_xlfn.IFNA(INDEX($AA$6:$AC$240,MATCH(N142&amp;O142,$AA$6:$AA$240&amp;$AB$6:$AB$240,0),3),0)*2*Q142</f>
        <v>0</v>
      </c>
      <c r="T142" s="234">
        <f t="shared" si="16"/>
        <v>0</v>
      </c>
      <c r="U142" s="243"/>
      <c r="AA142" s="3" t="s">
        <v>79</v>
      </c>
      <c r="AB142" s="3" t="s">
        <v>80</v>
      </c>
      <c r="AC142" s="3">
        <v>2900</v>
      </c>
    </row>
    <row r="143" spans="1:29" ht="36.6" customHeight="1">
      <c r="A143" s="217"/>
      <c r="B143" s="253"/>
      <c r="C143" s="206"/>
      <c r="D143" s="220"/>
      <c r="E143" s="371"/>
      <c r="F143" s="257"/>
      <c r="G143" s="249"/>
      <c r="H143" s="184" t="s">
        <v>99</v>
      </c>
      <c r="I143" s="185"/>
      <c r="J143" s="184" t="s">
        <v>110</v>
      </c>
      <c r="K143" s="185"/>
      <c r="L143" s="184" t="s">
        <v>111</v>
      </c>
      <c r="M143" s="249"/>
      <c r="N143" s="192"/>
      <c r="O143" s="192"/>
      <c r="P143" s="188"/>
      <c r="Q143" s="189"/>
      <c r="R143" s="234">
        <f t="shared" si="17"/>
        <v>0</v>
      </c>
      <c r="S143" s="234" cm="1">
        <f t="array" ref="S143">_xlfn.IFNA(INDEX($AA$6:$AC$240,MATCH(N143&amp;O143,$AA$6:$AA$240&amp;$AB$6:$AB$240,0),3),0)*2*Q143</f>
        <v>0</v>
      </c>
      <c r="T143" s="234">
        <f t="shared" si="16"/>
        <v>0</v>
      </c>
      <c r="U143" s="243"/>
      <c r="AA143" s="3" t="s">
        <v>79</v>
      </c>
      <c r="AB143" s="3" t="s">
        <v>77</v>
      </c>
      <c r="AC143" s="3">
        <v>1500</v>
      </c>
    </row>
    <row r="144" spans="1:29" ht="36.6" customHeight="1">
      <c r="A144" s="217"/>
      <c r="B144" s="253"/>
      <c r="C144" s="206"/>
      <c r="D144" s="220"/>
      <c r="E144" s="371"/>
      <c r="F144" s="257"/>
      <c r="G144" s="249"/>
      <c r="H144" s="184" t="s">
        <v>99</v>
      </c>
      <c r="I144" s="185"/>
      <c r="J144" s="184" t="s">
        <v>110</v>
      </c>
      <c r="K144" s="185"/>
      <c r="L144" s="184" t="s">
        <v>111</v>
      </c>
      <c r="M144" s="249"/>
      <c r="N144" s="192"/>
      <c r="O144" s="192"/>
      <c r="P144" s="188"/>
      <c r="Q144" s="189"/>
      <c r="R144" s="234">
        <f t="shared" si="17"/>
        <v>0</v>
      </c>
      <c r="S144" s="234" cm="1">
        <f t="array" ref="S144">_xlfn.IFNA(INDEX($AA$6:$AC$240,MATCH(N144&amp;O144,$AA$6:$AA$240&amp;$AB$6:$AB$240,0),3),0)*2*Q144</f>
        <v>0</v>
      </c>
      <c r="T144" s="234">
        <f t="shared" si="16"/>
        <v>0</v>
      </c>
      <c r="U144" s="243"/>
      <c r="AA144" s="3" t="s">
        <v>79</v>
      </c>
      <c r="AB144" s="3" t="s">
        <v>81</v>
      </c>
      <c r="AC144" s="3">
        <v>2200</v>
      </c>
    </row>
    <row r="145" spans="1:29" ht="36.6" customHeight="1">
      <c r="A145" s="217"/>
      <c r="B145" s="253"/>
      <c r="C145" s="206"/>
      <c r="D145" s="220"/>
      <c r="E145" s="371"/>
      <c r="F145" s="257"/>
      <c r="G145" s="249"/>
      <c r="H145" s="184" t="s">
        <v>99</v>
      </c>
      <c r="I145" s="185"/>
      <c r="J145" s="184" t="s">
        <v>110</v>
      </c>
      <c r="K145" s="185"/>
      <c r="L145" s="184" t="s">
        <v>111</v>
      </c>
      <c r="M145" s="249"/>
      <c r="N145" s="192"/>
      <c r="O145" s="192"/>
      <c r="P145" s="188"/>
      <c r="Q145" s="189"/>
      <c r="R145" s="234">
        <f t="shared" si="17"/>
        <v>0</v>
      </c>
      <c r="S145" s="234" cm="1">
        <f t="array" ref="S145">_xlfn.IFNA(INDEX($AA$6:$AC$240,MATCH(N145&amp;O145,$AA$6:$AA$240&amp;$AB$6:$AB$240,0),3),0)*2*Q145</f>
        <v>0</v>
      </c>
      <c r="T145" s="234">
        <f t="shared" si="16"/>
        <v>0</v>
      </c>
      <c r="U145" s="243"/>
      <c r="AA145" s="3" t="s">
        <v>79</v>
      </c>
      <c r="AB145" s="3" t="s">
        <v>82</v>
      </c>
      <c r="AC145" s="3">
        <v>3500</v>
      </c>
    </row>
    <row r="146" spans="1:29" ht="36.6" customHeight="1">
      <c r="A146" s="252"/>
      <c r="B146" s="254"/>
      <c r="C146" s="206"/>
      <c r="D146" s="216"/>
      <c r="E146" s="372"/>
      <c r="F146" s="257"/>
      <c r="G146" s="249"/>
      <c r="H146" s="184" t="s">
        <v>99</v>
      </c>
      <c r="I146" s="185"/>
      <c r="J146" s="184" t="s">
        <v>110</v>
      </c>
      <c r="K146" s="185"/>
      <c r="L146" s="184" t="s">
        <v>111</v>
      </c>
      <c r="M146" s="249"/>
      <c r="N146" s="192"/>
      <c r="O146" s="192"/>
      <c r="P146" s="188"/>
      <c r="Q146" s="189"/>
      <c r="R146" s="234">
        <f t="shared" si="17"/>
        <v>0</v>
      </c>
      <c r="S146" s="234" cm="1">
        <f t="array" ref="S146">_xlfn.IFNA(INDEX($AA$6:$AC$240,MATCH(N146&amp;O146,$AA$6:$AA$240&amp;$AB$6:$AB$240,0),3),0)*2*Q146</f>
        <v>0</v>
      </c>
      <c r="T146" s="234">
        <f t="shared" si="16"/>
        <v>0</v>
      </c>
      <c r="U146" s="243"/>
      <c r="AA146" s="3" t="s">
        <v>79</v>
      </c>
      <c r="AB146" s="3" t="s">
        <v>83</v>
      </c>
      <c r="AC146" s="3">
        <v>800</v>
      </c>
    </row>
    <row r="147" spans="1:29" ht="36.6" customHeight="1" thickBot="1">
      <c r="A147" s="213"/>
      <c r="B147" s="213"/>
      <c r="C147" s="213"/>
      <c r="D147" s="213"/>
      <c r="E147" s="213"/>
      <c r="F147" s="213"/>
      <c r="G147" s="206"/>
      <c r="H147" s="213"/>
      <c r="I147" s="206"/>
      <c r="J147" s="213"/>
      <c r="K147" s="213"/>
      <c r="L147" s="213"/>
      <c r="M147" s="213"/>
      <c r="N147" s="213"/>
      <c r="O147" s="237">
        <f>C137</f>
        <v>0</v>
      </c>
      <c r="P147" s="222"/>
      <c r="Q147" s="222" t="s">
        <v>274</v>
      </c>
      <c r="R147" s="244"/>
      <c r="S147" s="222" t="s">
        <v>205</v>
      </c>
      <c r="T147" s="236">
        <f>SUM(T137:T146)</f>
        <v>0</v>
      </c>
      <c r="U147" s="243"/>
      <c r="AA147" s="3" t="s">
        <v>79</v>
      </c>
      <c r="AB147" s="3" t="s">
        <v>84</v>
      </c>
      <c r="AC147" s="3">
        <v>1400</v>
      </c>
    </row>
    <row r="148" spans="1:29" ht="36.6" customHeight="1" thickBot="1">
      <c r="A148" s="206"/>
      <c r="B148" s="206"/>
      <c r="C148" s="206"/>
      <c r="D148" s="206"/>
      <c r="E148" s="206"/>
      <c r="F148" s="206"/>
      <c r="G148" s="206"/>
      <c r="H148" s="206"/>
      <c r="I148" s="206"/>
      <c r="J148" s="206"/>
      <c r="K148" s="206"/>
      <c r="L148" s="206"/>
      <c r="M148" s="206"/>
      <c r="N148" s="206"/>
      <c r="O148" s="213"/>
      <c r="P148" s="213"/>
      <c r="Q148" s="382" t="s">
        <v>247</v>
      </c>
      <c r="R148" s="382"/>
      <c r="S148" s="224" t="s">
        <v>224</v>
      </c>
      <c r="T148" s="270">
        <f>IF(T147&gt;=80000,"80,000",T147)</f>
        <v>0</v>
      </c>
      <c r="U148" s="251" t="s">
        <v>24</v>
      </c>
      <c r="AA148" s="3" t="s">
        <v>79</v>
      </c>
      <c r="AB148" s="3" t="s">
        <v>85</v>
      </c>
      <c r="AC148" s="3">
        <v>2300</v>
      </c>
    </row>
    <row r="149" spans="1:29" ht="36.6" customHeight="1">
      <c r="A149" s="206"/>
      <c r="B149" s="206"/>
      <c r="C149" s="206"/>
      <c r="D149" s="206"/>
      <c r="E149" s="212"/>
      <c r="F149" s="212"/>
      <c r="G149" s="206"/>
      <c r="H149" s="206"/>
      <c r="I149" s="206"/>
      <c r="J149" s="206"/>
      <c r="K149" s="206"/>
      <c r="L149" s="206"/>
      <c r="M149" s="206"/>
      <c r="N149" s="206"/>
      <c r="O149" s="206"/>
      <c r="P149" s="206"/>
      <c r="Q149" s="206"/>
      <c r="R149" s="212"/>
      <c r="S149" s="212"/>
      <c r="T149" s="212"/>
      <c r="U149" s="206"/>
      <c r="AA149" s="3" t="s">
        <v>79</v>
      </c>
      <c r="AB149" s="3" t="s">
        <v>86</v>
      </c>
      <c r="AC149" s="3">
        <v>2500</v>
      </c>
    </row>
    <row r="150" spans="1:29" ht="36.6" customHeight="1">
      <c r="A150" s="361" t="s">
        <v>220</v>
      </c>
      <c r="B150" s="362" t="s">
        <v>215</v>
      </c>
      <c r="C150" s="362" t="s">
        <v>193</v>
      </c>
      <c r="D150" s="362"/>
      <c r="E150" s="362" t="s">
        <v>234</v>
      </c>
      <c r="F150" s="379" t="s">
        <v>241</v>
      </c>
      <c r="G150" s="376" t="s">
        <v>244</v>
      </c>
      <c r="H150" s="377"/>
      <c r="I150" s="377"/>
      <c r="J150" s="377"/>
      <c r="K150" s="377"/>
      <c r="L150" s="377"/>
      <c r="M150" s="378"/>
      <c r="N150" s="210" t="s">
        <v>54</v>
      </c>
      <c r="O150" s="210" t="s">
        <v>217</v>
      </c>
      <c r="P150" s="363" t="s">
        <v>248</v>
      </c>
      <c r="Q150" s="379" t="s">
        <v>216</v>
      </c>
      <c r="R150" s="362" t="s">
        <v>20</v>
      </c>
      <c r="S150" s="362" t="s">
        <v>22</v>
      </c>
      <c r="T150" s="381" t="s">
        <v>222</v>
      </c>
      <c r="U150" s="245"/>
      <c r="AA150" s="3" t="s">
        <v>79</v>
      </c>
      <c r="AB150" s="3" t="s">
        <v>87</v>
      </c>
      <c r="AC150" s="3">
        <v>2200</v>
      </c>
    </row>
    <row r="151" spans="1:29" ht="36.6" customHeight="1">
      <c r="A151" s="362"/>
      <c r="B151" s="362"/>
      <c r="C151" s="362"/>
      <c r="D151" s="362"/>
      <c r="E151" s="362"/>
      <c r="F151" s="380"/>
      <c r="G151" s="373" t="s">
        <v>291</v>
      </c>
      <c r="H151" s="374"/>
      <c r="I151" s="374"/>
      <c r="J151" s="374"/>
      <c r="K151" s="374"/>
      <c r="L151" s="375"/>
      <c r="M151" s="250" t="s">
        <v>243</v>
      </c>
      <c r="N151" s="209" t="s">
        <v>218</v>
      </c>
      <c r="O151" s="209" t="s">
        <v>219</v>
      </c>
      <c r="P151" s="365"/>
      <c r="Q151" s="380"/>
      <c r="R151" s="362"/>
      <c r="S151" s="362"/>
      <c r="T151" s="381"/>
      <c r="U151" s="245"/>
      <c r="AA151" s="3" t="s">
        <v>79</v>
      </c>
      <c r="AB151" s="3" t="s">
        <v>88</v>
      </c>
      <c r="AC151" s="3">
        <v>2400</v>
      </c>
    </row>
    <row r="152" spans="1:29" ht="36.6" customHeight="1">
      <c r="A152" s="221">
        <v>10</v>
      </c>
      <c r="B152" s="214"/>
      <c r="C152" s="214"/>
      <c r="D152" s="219" t="s">
        <v>223</v>
      </c>
      <c r="E152" s="370"/>
      <c r="F152" s="257"/>
      <c r="G152" s="249"/>
      <c r="H152" s="184" t="s">
        <v>99</v>
      </c>
      <c r="I152" s="185"/>
      <c r="J152" s="184" t="s">
        <v>110</v>
      </c>
      <c r="K152" s="185"/>
      <c r="L152" s="184" t="s">
        <v>111</v>
      </c>
      <c r="M152" s="249"/>
      <c r="N152" s="192"/>
      <c r="O152" s="192"/>
      <c r="P152" s="188"/>
      <c r="Q152" s="189"/>
      <c r="R152" s="234">
        <f>P152*14300</f>
        <v>0</v>
      </c>
      <c r="S152" s="234" cm="1">
        <f t="array" ref="S152">_xlfn.IFNA(INDEX($AA$6:$AC$240,MATCH(N152&amp;O152,$AA$6:$AA$240&amp;$AB$6:$AB$240,0),3),0)*2*Q152</f>
        <v>0</v>
      </c>
      <c r="T152" s="234">
        <f t="shared" ref="T152:T161" si="18">SUM(R152:S152)</f>
        <v>0</v>
      </c>
      <c r="U152" s="243"/>
      <c r="AA152" s="3" t="s">
        <v>79</v>
      </c>
      <c r="AB152" s="3" t="s">
        <v>89</v>
      </c>
      <c r="AC152" s="3">
        <v>1600</v>
      </c>
    </row>
    <row r="153" spans="1:29" ht="36" customHeight="1">
      <c r="A153" s="217"/>
      <c r="B153" s="253"/>
      <c r="C153" s="206"/>
      <c r="D153" s="220"/>
      <c r="E153" s="371"/>
      <c r="F153" s="257"/>
      <c r="G153" s="249"/>
      <c r="H153" s="184" t="s">
        <v>99</v>
      </c>
      <c r="I153" s="185"/>
      <c r="J153" s="184" t="s">
        <v>110</v>
      </c>
      <c r="K153" s="185"/>
      <c r="L153" s="184" t="s">
        <v>111</v>
      </c>
      <c r="M153" s="249"/>
      <c r="N153" s="192"/>
      <c r="O153" s="192"/>
      <c r="P153" s="188"/>
      <c r="Q153" s="189"/>
      <c r="R153" s="234">
        <f t="shared" ref="R153:R161" si="19">P153*14300</f>
        <v>0</v>
      </c>
      <c r="S153" s="234" cm="1">
        <f t="array" ref="S153">_xlfn.IFNA(INDEX($AA$6:$AC$240,MATCH(N153&amp;O153,$AA$6:$AA$240&amp;$AB$6:$AB$240,0),3),0)*2*Q153</f>
        <v>0</v>
      </c>
      <c r="T153" s="234">
        <f t="shared" si="18"/>
        <v>0</v>
      </c>
      <c r="U153" s="243"/>
      <c r="AA153" s="3" t="s">
        <v>79</v>
      </c>
      <c r="AB153" s="3" t="s">
        <v>90</v>
      </c>
      <c r="AC153" s="3">
        <v>1600</v>
      </c>
    </row>
    <row r="154" spans="1:29" ht="36" customHeight="1">
      <c r="A154" s="217"/>
      <c r="B154" s="253"/>
      <c r="C154" s="206"/>
      <c r="D154" s="220"/>
      <c r="E154" s="371"/>
      <c r="F154" s="257"/>
      <c r="G154" s="249"/>
      <c r="H154" s="184" t="s">
        <v>99</v>
      </c>
      <c r="I154" s="185"/>
      <c r="J154" s="184" t="s">
        <v>110</v>
      </c>
      <c r="K154" s="185"/>
      <c r="L154" s="184" t="s">
        <v>111</v>
      </c>
      <c r="M154" s="249"/>
      <c r="N154" s="192"/>
      <c r="O154" s="192"/>
      <c r="P154" s="188"/>
      <c r="Q154" s="189"/>
      <c r="R154" s="234">
        <f t="shared" si="19"/>
        <v>0</v>
      </c>
      <c r="S154" s="234" cm="1">
        <f t="array" ref="S154">_xlfn.IFNA(INDEX($AA$6:$AC$240,MATCH(N154&amp;O154,$AA$6:$AA$240&amp;$AB$6:$AB$240,0),3),0)*2*Q154</f>
        <v>0</v>
      </c>
      <c r="T154" s="234">
        <f t="shared" si="18"/>
        <v>0</v>
      </c>
      <c r="U154" s="243"/>
      <c r="AA154" s="3" t="s">
        <v>79</v>
      </c>
      <c r="AB154" s="3" t="s">
        <v>91</v>
      </c>
      <c r="AC154" s="3">
        <v>700</v>
      </c>
    </row>
    <row r="155" spans="1:29" ht="36" customHeight="1">
      <c r="A155" s="217"/>
      <c r="B155" s="253"/>
      <c r="C155" s="206"/>
      <c r="D155" s="220"/>
      <c r="E155" s="371"/>
      <c r="F155" s="257"/>
      <c r="G155" s="249"/>
      <c r="H155" s="184" t="s">
        <v>99</v>
      </c>
      <c r="I155" s="185"/>
      <c r="J155" s="184" t="s">
        <v>110</v>
      </c>
      <c r="K155" s="185"/>
      <c r="L155" s="184" t="s">
        <v>111</v>
      </c>
      <c r="M155" s="249"/>
      <c r="N155" s="192"/>
      <c r="O155" s="192"/>
      <c r="P155" s="188"/>
      <c r="Q155" s="189"/>
      <c r="R155" s="234">
        <f t="shared" si="19"/>
        <v>0</v>
      </c>
      <c r="S155" s="234" cm="1">
        <f t="array" ref="S155">_xlfn.IFNA(INDEX($AA$6:$AC$240,MATCH(N155&amp;O155,$AA$6:$AA$240&amp;$AB$6:$AB$240,0),3),0)*2*Q155</f>
        <v>0</v>
      </c>
      <c r="T155" s="234">
        <f t="shared" si="18"/>
        <v>0</v>
      </c>
      <c r="U155" s="243"/>
      <c r="AA155" s="3" t="s">
        <v>79</v>
      </c>
      <c r="AB155" s="3" t="s">
        <v>92</v>
      </c>
      <c r="AC155" s="3">
        <v>800</v>
      </c>
    </row>
    <row r="156" spans="1:29" ht="36" customHeight="1">
      <c r="A156" s="217"/>
      <c r="B156" s="253"/>
      <c r="C156" s="206"/>
      <c r="D156" s="220"/>
      <c r="E156" s="371"/>
      <c r="F156" s="257"/>
      <c r="G156" s="249"/>
      <c r="H156" s="184" t="s">
        <v>99</v>
      </c>
      <c r="I156" s="185"/>
      <c r="J156" s="184" t="s">
        <v>110</v>
      </c>
      <c r="K156" s="185"/>
      <c r="L156" s="184" t="s">
        <v>111</v>
      </c>
      <c r="M156" s="249"/>
      <c r="N156" s="192"/>
      <c r="O156" s="192"/>
      <c r="P156" s="188"/>
      <c r="Q156" s="189"/>
      <c r="R156" s="234">
        <f t="shared" si="19"/>
        <v>0</v>
      </c>
      <c r="S156" s="234" cm="1">
        <f t="array" ref="S156">_xlfn.IFNA(INDEX($AA$6:$AC$240,MATCH(N156&amp;O156,$AA$6:$AA$240&amp;$AB$6:$AB$240,0),3),0)*2*Q156</f>
        <v>0</v>
      </c>
      <c r="T156" s="234">
        <f t="shared" si="18"/>
        <v>0</v>
      </c>
      <c r="U156" s="243"/>
      <c r="AA156" s="3" t="s">
        <v>79</v>
      </c>
      <c r="AB156" s="3" t="s">
        <v>93</v>
      </c>
      <c r="AC156" s="3">
        <v>300</v>
      </c>
    </row>
    <row r="157" spans="1:29" ht="36" customHeight="1">
      <c r="A157" s="217"/>
      <c r="B157" s="253"/>
      <c r="C157" s="206"/>
      <c r="D157" s="220"/>
      <c r="E157" s="371"/>
      <c r="F157" s="257"/>
      <c r="G157" s="249"/>
      <c r="H157" s="184" t="s">
        <v>99</v>
      </c>
      <c r="I157" s="185"/>
      <c r="J157" s="184" t="s">
        <v>110</v>
      </c>
      <c r="K157" s="185"/>
      <c r="L157" s="184" t="s">
        <v>111</v>
      </c>
      <c r="M157" s="249"/>
      <c r="N157" s="192"/>
      <c r="O157" s="192"/>
      <c r="P157" s="188"/>
      <c r="Q157" s="189"/>
      <c r="R157" s="234">
        <f t="shared" si="19"/>
        <v>0</v>
      </c>
      <c r="S157" s="234" cm="1">
        <f t="array" ref="S157">_xlfn.IFNA(INDEX($AA$6:$AC$240,MATCH(N157&amp;O157,$AA$6:$AA$240&amp;$AB$6:$AB$240,0),3),0)*2*Q157</f>
        <v>0</v>
      </c>
      <c r="T157" s="234">
        <f t="shared" si="18"/>
        <v>0</v>
      </c>
      <c r="U157" s="243"/>
      <c r="AA157" s="3" t="s">
        <v>79</v>
      </c>
      <c r="AB157" s="3" t="s">
        <v>94</v>
      </c>
      <c r="AC157" s="3">
        <v>1000</v>
      </c>
    </row>
    <row r="158" spans="1:29" ht="36" customHeight="1">
      <c r="A158" s="217"/>
      <c r="B158" s="253"/>
      <c r="C158" s="206"/>
      <c r="D158" s="220"/>
      <c r="E158" s="371"/>
      <c r="F158" s="257"/>
      <c r="G158" s="249"/>
      <c r="H158" s="184" t="s">
        <v>99</v>
      </c>
      <c r="I158" s="185"/>
      <c r="J158" s="184" t="s">
        <v>110</v>
      </c>
      <c r="K158" s="185"/>
      <c r="L158" s="184" t="s">
        <v>111</v>
      </c>
      <c r="M158" s="249"/>
      <c r="N158" s="192"/>
      <c r="O158" s="192"/>
      <c r="P158" s="188"/>
      <c r="Q158" s="189"/>
      <c r="R158" s="234">
        <f t="shared" si="19"/>
        <v>0</v>
      </c>
      <c r="S158" s="234" cm="1">
        <f t="array" ref="S158">_xlfn.IFNA(INDEX($AA$6:$AC$240,MATCH(N158&amp;O158,$AA$6:$AA$240&amp;$AB$6:$AB$240,0),3),0)*2*Q158</f>
        <v>0</v>
      </c>
      <c r="T158" s="234">
        <f t="shared" si="18"/>
        <v>0</v>
      </c>
      <c r="U158" s="243"/>
      <c r="AA158" s="3" t="s">
        <v>79</v>
      </c>
      <c r="AB158" s="3" t="s">
        <v>95</v>
      </c>
      <c r="AC158" s="3">
        <v>1800</v>
      </c>
    </row>
    <row r="159" spans="1:29" ht="36" customHeight="1">
      <c r="A159" s="217"/>
      <c r="B159" s="253"/>
      <c r="C159" s="206"/>
      <c r="D159" s="220"/>
      <c r="E159" s="371"/>
      <c r="F159" s="257"/>
      <c r="G159" s="249"/>
      <c r="H159" s="184" t="s">
        <v>99</v>
      </c>
      <c r="I159" s="185"/>
      <c r="J159" s="184" t="s">
        <v>110</v>
      </c>
      <c r="K159" s="185"/>
      <c r="L159" s="184" t="s">
        <v>111</v>
      </c>
      <c r="M159" s="249"/>
      <c r="N159" s="192"/>
      <c r="O159" s="192"/>
      <c r="P159" s="188"/>
      <c r="Q159" s="189"/>
      <c r="R159" s="234">
        <f t="shared" si="19"/>
        <v>0</v>
      </c>
      <c r="S159" s="234" cm="1">
        <f t="array" ref="S159">_xlfn.IFNA(INDEX($AA$6:$AC$240,MATCH(N159&amp;O159,$AA$6:$AA$240&amp;$AB$6:$AB$240,0),3),0)*2*Q159</f>
        <v>0</v>
      </c>
      <c r="T159" s="234">
        <f t="shared" si="18"/>
        <v>0</v>
      </c>
      <c r="U159" s="243"/>
      <c r="AA159" s="3" t="s">
        <v>81</v>
      </c>
      <c r="AB159" s="3" t="s">
        <v>78</v>
      </c>
      <c r="AC159" s="3">
        <v>3900</v>
      </c>
    </row>
    <row r="160" spans="1:29" ht="36" customHeight="1">
      <c r="A160" s="217"/>
      <c r="B160" s="253"/>
      <c r="C160" s="206"/>
      <c r="D160" s="220"/>
      <c r="E160" s="371"/>
      <c r="F160" s="257"/>
      <c r="G160" s="249"/>
      <c r="H160" s="184" t="s">
        <v>99</v>
      </c>
      <c r="I160" s="185"/>
      <c r="J160" s="184" t="s">
        <v>110</v>
      </c>
      <c r="K160" s="185"/>
      <c r="L160" s="184" t="s">
        <v>111</v>
      </c>
      <c r="M160" s="249"/>
      <c r="N160" s="192"/>
      <c r="O160" s="192"/>
      <c r="P160" s="188"/>
      <c r="Q160" s="189"/>
      <c r="R160" s="234">
        <f t="shared" si="19"/>
        <v>0</v>
      </c>
      <c r="S160" s="234" cm="1">
        <f t="array" ref="S160">_xlfn.IFNA(INDEX($AA$6:$AC$240,MATCH(N160&amp;O160,$AA$6:$AA$240&amp;$AB$6:$AB$240,0),3),0)*2*Q160</f>
        <v>0</v>
      </c>
      <c r="T160" s="234">
        <f t="shared" si="18"/>
        <v>0</v>
      </c>
      <c r="U160" s="243"/>
      <c r="AA160" s="3" t="s">
        <v>81</v>
      </c>
      <c r="AB160" s="3" t="s">
        <v>79</v>
      </c>
      <c r="AC160" s="3">
        <v>2200</v>
      </c>
    </row>
    <row r="161" spans="1:29" ht="36" customHeight="1">
      <c r="A161" s="215"/>
      <c r="B161" s="254"/>
      <c r="C161" s="206"/>
      <c r="D161" s="216"/>
      <c r="E161" s="372"/>
      <c r="F161" s="257"/>
      <c r="G161" s="249"/>
      <c r="H161" s="184" t="s">
        <v>99</v>
      </c>
      <c r="I161" s="185"/>
      <c r="J161" s="184" t="s">
        <v>110</v>
      </c>
      <c r="K161" s="185"/>
      <c r="L161" s="184" t="s">
        <v>111</v>
      </c>
      <c r="M161" s="249"/>
      <c r="N161" s="192"/>
      <c r="O161" s="192"/>
      <c r="P161" s="188"/>
      <c r="Q161" s="189"/>
      <c r="R161" s="234">
        <f t="shared" si="19"/>
        <v>0</v>
      </c>
      <c r="S161" s="234" cm="1">
        <f t="array" ref="S161">_xlfn.IFNA(INDEX($AA$6:$AC$240,MATCH(N161&amp;O161,$AA$6:$AA$240&amp;$AB$6:$AB$240,0),3),0)*2*Q161</f>
        <v>0</v>
      </c>
      <c r="T161" s="234">
        <f t="shared" si="18"/>
        <v>0</v>
      </c>
      <c r="U161" s="243"/>
      <c r="AA161" s="3" t="s">
        <v>81</v>
      </c>
      <c r="AB161" s="3" t="s">
        <v>80</v>
      </c>
      <c r="AC161" s="3">
        <v>4600</v>
      </c>
    </row>
    <row r="162" spans="1:29" ht="36" customHeight="1" thickBot="1">
      <c r="A162" s="213"/>
      <c r="B162" s="213"/>
      <c r="C162" s="213"/>
      <c r="D162" s="213"/>
      <c r="E162" s="213"/>
      <c r="F162" s="213"/>
      <c r="G162" s="206"/>
      <c r="H162" s="213"/>
      <c r="I162" s="206"/>
      <c r="J162" s="213"/>
      <c r="K162" s="213"/>
      <c r="L162" s="213"/>
      <c r="M162" s="213"/>
      <c r="N162" s="213"/>
      <c r="O162" s="237">
        <f>C152</f>
        <v>0</v>
      </c>
      <c r="P162" s="237"/>
      <c r="Q162" s="222" t="s">
        <v>274</v>
      </c>
      <c r="R162" s="244"/>
      <c r="S162" s="222" t="s">
        <v>205</v>
      </c>
      <c r="T162" s="236">
        <f>SUM(T152:T161)</f>
        <v>0</v>
      </c>
      <c r="U162" s="243"/>
      <c r="AA162" s="3" t="s">
        <v>81</v>
      </c>
      <c r="AB162" s="3" t="s">
        <v>77</v>
      </c>
      <c r="AC162" s="3">
        <v>1600</v>
      </c>
    </row>
    <row r="163" spans="1:29" ht="36" customHeight="1" thickBot="1">
      <c r="A163" s="206"/>
      <c r="B163" s="206"/>
      <c r="C163" s="206"/>
      <c r="D163" s="206"/>
      <c r="E163" s="206"/>
      <c r="F163" s="206"/>
      <c r="G163" s="206"/>
      <c r="H163" s="206"/>
      <c r="I163" s="206"/>
      <c r="J163" s="206"/>
      <c r="K163" s="206"/>
      <c r="L163" s="206"/>
      <c r="M163" s="206"/>
      <c r="N163" s="206"/>
      <c r="O163" s="206"/>
      <c r="P163" s="206"/>
      <c r="Q163" s="382" t="s">
        <v>247</v>
      </c>
      <c r="R163" s="382"/>
      <c r="S163" s="224" t="s">
        <v>224</v>
      </c>
      <c r="T163" s="270">
        <f>IF(T162&gt;=80000,"80,000",T162)</f>
        <v>0</v>
      </c>
      <c r="U163" s="251" t="s">
        <v>24</v>
      </c>
      <c r="AA163" s="3" t="s">
        <v>81</v>
      </c>
      <c r="AB163" s="3" t="s">
        <v>82</v>
      </c>
      <c r="AC163" s="3">
        <v>5200</v>
      </c>
    </row>
    <row r="164" spans="1:29" ht="37.5" customHeight="1">
      <c r="A164" s="206"/>
      <c r="B164" s="206"/>
      <c r="C164" s="206"/>
      <c r="D164" s="206"/>
      <c r="E164" s="206"/>
      <c r="F164" s="206"/>
      <c r="G164" s="206"/>
      <c r="H164" s="206"/>
      <c r="I164" s="206"/>
      <c r="J164" s="206"/>
      <c r="K164" s="206"/>
      <c r="L164" s="206"/>
      <c r="M164" s="206"/>
      <c r="N164" s="206"/>
      <c r="O164" s="206"/>
      <c r="P164" s="206"/>
      <c r="Q164" s="206"/>
      <c r="R164" s="206"/>
      <c r="S164" s="206"/>
      <c r="T164" s="206"/>
      <c r="U164" s="206"/>
      <c r="AA164" s="3" t="s">
        <v>81</v>
      </c>
      <c r="AB164" s="3" t="s">
        <v>83</v>
      </c>
      <c r="AC164" s="3">
        <v>2700</v>
      </c>
    </row>
    <row r="165" spans="1:29" ht="25.5" customHeight="1">
      <c r="A165" s="206"/>
      <c r="B165" s="206"/>
      <c r="C165" s="206"/>
      <c r="D165" s="206"/>
      <c r="E165" s="206"/>
      <c r="F165" s="206"/>
      <c r="G165" s="206"/>
      <c r="H165" s="206"/>
      <c r="I165" s="206"/>
      <c r="J165" s="206"/>
      <c r="K165" s="206"/>
      <c r="L165" s="206"/>
      <c r="M165" s="206"/>
      <c r="N165" s="206"/>
      <c r="O165" s="206"/>
      <c r="P165" s="206"/>
      <c r="Q165" s="206"/>
      <c r="R165" s="206"/>
      <c r="S165" s="206"/>
      <c r="T165" s="206"/>
      <c r="U165" s="206"/>
      <c r="AA165" s="3" t="s">
        <v>81</v>
      </c>
      <c r="AB165" s="3" t="s">
        <v>84</v>
      </c>
      <c r="AC165" s="3">
        <v>3300</v>
      </c>
    </row>
    <row r="166" spans="1:29">
      <c r="AA166" s="3" t="s">
        <v>81</v>
      </c>
      <c r="AB166" s="3" t="s">
        <v>85</v>
      </c>
      <c r="AC166" s="3">
        <v>4100</v>
      </c>
    </row>
    <row r="167" spans="1:29">
      <c r="AA167" s="3" t="s">
        <v>81</v>
      </c>
      <c r="AB167" s="3" t="s">
        <v>86</v>
      </c>
      <c r="AC167" s="3">
        <v>4300</v>
      </c>
    </row>
    <row r="168" spans="1:29">
      <c r="AA168" s="3" t="s">
        <v>81</v>
      </c>
      <c r="AB168" s="3" t="s">
        <v>87</v>
      </c>
      <c r="AC168" s="3">
        <v>4100</v>
      </c>
    </row>
    <row r="169" spans="1:29">
      <c r="AA169" s="3" t="s">
        <v>81</v>
      </c>
      <c r="AB169" s="3" t="s">
        <v>88</v>
      </c>
      <c r="AC169" s="3">
        <v>4200</v>
      </c>
    </row>
    <row r="170" spans="1:29">
      <c r="AA170" s="3" t="s">
        <v>81</v>
      </c>
      <c r="AB170" s="3" t="s">
        <v>89</v>
      </c>
      <c r="AC170" s="3">
        <v>3500</v>
      </c>
    </row>
    <row r="171" spans="1:29">
      <c r="AA171" s="3" t="s">
        <v>81</v>
      </c>
      <c r="AB171" s="3" t="s">
        <v>90</v>
      </c>
      <c r="AC171" s="3">
        <v>3500</v>
      </c>
    </row>
    <row r="172" spans="1:29">
      <c r="AA172" s="3" t="s">
        <v>81</v>
      </c>
      <c r="AB172" s="3" t="s">
        <v>91</v>
      </c>
      <c r="AC172" s="3">
        <v>2300</v>
      </c>
    </row>
    <row r="173" spans="1:29">
      <c r="AA173" s="3" t="s">
        <v>81</v>
      </c>
      <c r="AB173" s="3" t="s">
        <v>92</v>
      </c>
      <c r="AC173" s="3">
        <v>2800</v>
      </c>
    </row>
    <row r="174" spans="1:29">
      <c r="AA174" s="3" t="s">
        <v>81</v>
      </c>
      <c r="AB174" s="3" t="s">
        <v>93</v>
      </c>
      <c r="AC174" s="3">
        <v>2300</v>
      </c>
    </row>
    <row r="175" spans="1:29">
      <c r="AA175" s="3" t="s">
        <v>81</v>
      </c>
      <c r="AB175" s="3" t="s">
        <v>94</v>
      </c>
      <c r="AC175" s="3">
        <v>1400</v>
      </c>
    </row>
    <row r="176" spans="1:29">
      <c r="AA176" s="3" t="s">
        <v>81</v>
      </c>
      <c r="AB176" s="3" t="s">
        <v>95</v>
      </c>
      <c r="AC176" s="3">
        <v>700</v>
      </c>
    </row>
    <row r="177" spans="27:29">
      <c r="AA177" s="3" t="s">
        <v>91</v>
      </c>
      <c r="AB177" s="3" t="s">
        <v>78</v>
      </c>
      <c r="AC177" s="3">
        <v>1600</v>
      </c>
    </row>
    <row r="178" spans="27:29">
      <c r="AA178" s="3" t="s">
        <v>91</v>
      </c>
      <c r="AB178" s="3" t="s">
        <v>79</v>
      </c>
      <c r="AC178" s="3">
        <v>700</v>
      </c>
    </row>
    <row r="179" spans="27:29">
      <c r="AA179" s="3" t="s">
        <v>91</v>
      </c>
      <c r="AB179" s="3" t="s">
        <v>80</v>
      </c>
      <c r="AC179" s="3">
        <v>2500</v>
      </c>
    </row>
    <row r="180" spans="27:29">
      <c r="AA180" s="3" t="s">
        <v>91</v>
      </c>
      <c r="AB180" s="3" t="s">
        <v>77</v>
      </c>
      <c r="AC180" s="3">
        <v>1600</v>
      </c>
    </row>
    <row r="181" spans="27:29">
      <c r="AA181" s="3" t="s">
        <v>91</v>
      </c>
      <c r="AB181" s="3" t="s">
        <v>81</v>
      </c>
      <c r="AC181" s="3">
        <v>2300</v>
      </c>
    </row>
    <row r="182" spans="27:29">
      <c r="AA182" s="3" t="s">
        <v>91</v>
      </c>
      <c r="AB182" s="3" t="s">
        <v>82</v>
      </c>
      <c r="AC182" s="3">
        <v>3000</v>
      </c>
    </row>
    <row r="183" spans="27:29">
      <c r="AA183" s="3" t="s">
        <v>91</v>
      </c>
      <c r="AB183" s="3" t="s">
        <v>83</v>
      </c>
      <c r="AC183" s="3">
        <v>500</v>
      </c>
    </row>
    <row r="184" spans="27:29">
      <c r="AA184" s="3" t="s">
        <v>91</v>
      </c>
      <c r="AB184" s="3" t="s">
        <v>84</v>
      </c>
      <c r="AC184" s="3">
        <v>1000</v>
      </c>
    </row>
    <row r="185" spans="27:29">
      <c r="AA185" s="3" t="s">
        <v>91</v>
      </c>
      <c r="AB185" s="3" t="s">
        <v>85</v>
      </c>
      <c r="AC185" s="3">
        <v>1900</v>
      </c>
    </row>
    <row r="186" spans="27:29">
      <c r="AA186" s="3" t="s">
        <v>91</v>
      </c>
      <c r="AB186" s="3" t="s">
        <v>86</v>
      </c>
      <c r="AC186" s="3">
        <v>2100</v>
      </c>
    </row>
    <row r="187" spans="27:29">
      <c r="AA187" s="3" t="s">
        <v>91</v>
      </c>
      <c r="AB187" s="3" t="s">
        <v>87</v>
      </c>
      <c r="AC187" s="3">
        <v>1800</v>
      </c>
    </row>
    <row r="188" spans="27:29">
      <c r="AA188" s="3" t="s">
        <v>91</v>
      </c>
      <c r="AB188" s="3" t="s">
        <v>88</v>
      </c>
      <c r="AC188" s="3">
        <v>2000</v>
      </c>
    </row>
    <row r="189" spans="27:29">
      <c r="AA189" s="3" t="s">
        <v>91</v>
      </c>
      <c r="AB189" s="3" t="s">
        <v>89</v>
      </c>
      <c r="AC189" s="3">
        <v>1200</v>
      </c>
    </row>
    <row r="190" spans="27:29">
      <c r="AA190" s="3" t="s">
        <v>91</v>
      </c>
      <c r="AB190" s="3" t="s">
        <v>90</v>
      </c>
      <c r="AC190" s="3">
        <v>1300</v>
      </c>
    </row>
    <row r="191" spans="27:29">
      <c r="AA191" s="3" t="s">
        <v>91</v>
      </c>
      <c r="AB191" s="3" t="s">
        <v>92</v>
      </c>
      <c r="AC191" s="3">
        <v>600</v>
      </c>
    </row>
    <row r="192" spans="27:29">
      <c r="AA192" s="3" t="s">
        <v>91</v>
      </c>
      <c r="AB192" s="3" t="s">
        <v>93</v>
      </c>
      <c r="AC192" s="3">
        <v>500</v>
      </c>
    </row>
    <row r="193" spans="27:29">
      <c r="AA193" s="3" t="s">
        <v>91</v>
      </c>
      <c r="AB193" s="3" t="s">
        <v>94</v>
      </c>
      <c r="AC193" s="3">
        <v>1000</v>
      </c>
    </row>
    <row r="194" spans="27:29">
      <c r="AA194" s="3" t="s">
        <v>91</v>
      </c>
      <c r="AB194" s="3" t="s">
        <v>95</v>
      </c>
      <c r="AC194" s="3">
        <v>1900</v>
      </c>
    </row>
    <row r="195" spans="27:29">
      <c r="AA195" s="3" t="s">
        <v>94</v>
      </c>
      <c r="AB195" s="3" t="s">
        <v>78</v>
      </c>
      <c r="AC195" s="3">
        <v>2600</v>
      </c>
    </row>
    <row r="196" spans="27:29">
      <c r="AA196" s="3" t="s">
        <v>94</v>
      </c>
      <c r="AB196" s="3" t="s">
        <v>79</v>
      </c>
      <c r="AC196" s="3">
        <v>1000</v>
      </c>
    </row>
    <row r="197" spans="27:29">
      <c r="AA197" s="3" t="s">
        <v>94</v>
      </c>
      <c r="AB197" s="3" t="s">
        <v>80</v>
      </c>
      <c r="AC197" s="3">
        <v>3300</v>
      </c>
    </row>
    <row r="198" spans="27:29">
      <c r="AA198" s="3" t="s">
        <v>94</v>
      </c>
      <c r="AB198" s="3" t="s">
        <v>77</v>
      </c>
      <c r="AC198" s="3">
        <v>700</v>
      </c>
    </row>
    <row r="199" spans="27:29">
      <c r="AA199" s="3" t="s">
        <v>94</v>
      </c>
      <c r="AB199" s="3" t="s">
        <v>81</v>
      </c>
      <c r="AC199" s="3">
        <v>1400</v>
      </c>
    </row>
    <row r="200" spans="27:29">
      <c r="AA200" s="3" t="s">
        <v>94</v>
      </c>
      <c r="AB200" s="3" t="s">
        <v>82</v>
      </c>
      <c r="AC200" s="3">
        <v>3900</v>
      </c>
    </row>
    <row r="201" spans="27:29">
      <c r="AA201" s="3" t="s">
        <v>94</v>
      </c>
      <c r="AB201" s="3" t="s">
        <v>83</v>
      </c>
      <c r="AC201" s="3">
        <v>1400</v>
      </c>
    </row>
    <row r="202" spans="27:29">
      <c r="AA202" s="3" t="s">
        <v>94</v>
      </c>
      <c r="AB202" s="3" t="s">
        <v>84</v>
      </c>
      <c r="AC202" s="3">
        <v>2000</v>
      </c>
    </row>
    <row r="203" spans="27:29">
      <c r="AA203" s="3" t="s">
        <v>94</v>
      </c>
      <c r="AB203" s="3" t="s">
        <v>85</v>
      </c>
      <c r="AC203" s="3">
        <v>2800</v>
      </c>
    </row>
    <row r="204" spans="27:29">
      <c r="AA204" s="3" t="s">
        <v>94</v>
      </c>
      <c r="AB204" s="3" t="s">
        <v>86</v>
      </c>
      <c r="AC204" s="3">
        <v>3000</v>
      </c>
    </row>
    <row r="205" spans="27:29">
      <c r="AA205" s="3" t="s">
        <v>94</v>
      </c>
      <c r="AB205" s="3" t="s">
        <v>87</v>
      </c>
      <c r="AC205" s="3">
        <v>2800</v>
      </c>
    </row>
    <row r="206" spans="27:29">
      <c r="AA206" s="3" t="s">
        <v>94</v>
      </c>
      <c r="AB206" s="3" t="s">
        <v>88</v>
      </c>
      <c r="AC206" s="3">
        <v>3000</v>
      </c>
    </row>
    <row r="207" spans="27:29">
      <c r="AA207" s="3" t="s">
        <v>94</v>
      </c>
      <c r="AB207" s="3" t="s">
        <v>89</v>
      </c>
      <c r="AC207" s="3">
        <v>2200</v>
      </c>
    </row>
    <row r="208" spans="27:29">
      <c r="AA208" s="3" t="s">
        <v>94</v>
      </c>
      <c r="AB208" s="3" t="s">
        <v>90</v>
      </c>
      <c r="AC208" s="3">
        <v>2200</v>
      </c>
    </row>
    <row r="209" spans="27:29">
      <c r="AA209" s="3" t="s">
        <v>94</v>
      </c>
      <c r="AB209" s="3" t="s">
        <v>91</v>
      </c>
      <c r="AC209" s="3">
        <v>1000</v>
      </c>
    </row>
    <row r="210" spans="27:29">
      <c r="AA210" s="3" t="s">
        <v>94</v>
      </c>
      <c r="AB210" s="3" t="s">
        <v>92</v>
      </c>
      <c r="AC210" s="3">
        <v>1500</v>
      </c>
    </row>
    <row r="211" spans="27:29">
      <c r="AA211" s="3" t="s">
        <v>94</v>
      </c>
      <c r="AB211" s="3" t="s">
        <v>93</v>
      </c>
      <c r="AC211" s="3">
        <v>1000</v>
      </c>
    </row>
    <row r="212" spans="27:29">
      <c r="AA212" s="3" t="s">
        <v>94</v>
      </c>
      <c r="AB212" s="3" t="s">
        <v>95</v>
      </c>
      <c r="AC212" s="3">
        <v>900</v>
      </c>
    </row>
    <row r="213" spans="27:29">
      <c r="AA213" s="3" t="s">
        <v>96</v>
      </c>
      <c r="AB213" s="3" t="s">
        <v>78</v>
      </c>
      <c r="AC213" s="3">
        <v>3400</v>
      </c>
    </row>
    <row r="214" spans="27:29">
      <c r="AA214" s="3" t="s">
        <v>96</v>
      </c>
      <c r="AB214" s="3" t="s">
        <v>79</v>
      </c>
      <c r="AC214" s="3">
        <v>1800</v>
      </c>
    </row>
    <row r="215" spans="27:29">
      <c r="AA215" s="3" t="s">
        <v>96</v>
      </c>
      <c r="AB215" s="3" t="s">
        <v>80</v>
      </c>
      <c r="AC215" s="3">
        <v>4200</v>
      </c>
    </row>
    <row r="216" spans="27:29">
      <c r="AA216" s="3" t="s">
        <v>96</v>
      </c>
      <c r="AB216" s="3" t="s">
        <v>77</v>
      </c>
      <c r="AC216" s="3">
        <v>1200</v>
      </c>
    </row>
    <row r="217" spans="27:29">
      <c r="AA217" s="3" t="s">
        <v>96</v>
      </c>
      <c r="AB217" s="3" t="s">
        <v>81</v>
      </c>
      <c r="AC217" s="3">
        <v>700</v>
      </c>
    </row>
    <row r="218" spans="27:29">
      <c r="AA218" s="3" t="s">
        <v>96</v>
      </c>
      <c r="AB218" s="3" t="s">
        <v>82</v>
      </c>
      <c r="AC218" s="3">
        <v>4800</v>
      </c>
    </row>
    <row r="219" spans="27:29">
      <c r="AA219" s="3" t="s">
        <v>96</v>
      </c>
      <c r="AB219" s="3" t="s">
        <v>83</v>
      </c>
      <c r="AC219" s="3">
        <v>2200</v>
      </c>
    </row>
    <row r="220" spans="27:29">
      <c r="AA220" s="3" t="s">
        <v>96</v>
      </c>
      <c r="AB220" s="3" t="s">
        <v>84</v>
      </c>
      <c r="AC220" s="3">
        <v>2900</v>
      </c>
    </row>
    <row r="221" spans="27:29">
      <c r="AA221" s="3" t="s">
        <v>96</v>
      </c>
      <c r="AB221" s="3" t="s">
        <v>85</v>
      </c>
      <c r="AC221" s="3">
        <v>3700</v>
      </c>
    </row>
    <row r="222" spans="27:29">
      <c r="AA222" s="3" t="s">
        <v>96</v>
      </c>
      <c r="AB222" s="3" t="s">
        <v>86</v>
      </c>
      <c r="AC222" s="3">
        <v>3900</v>
      </c>
    </row>
    <row r="223" spans="27:29">
      <c r="AA223" s="3" t="s">
        <v>96</v>
      </c>
      <c r="AB223" s="3" t="s">
        <v>87</v>
      </c>
      <c r="AC223" s="3">
        <v>3600</v>
      </c>
    </row>
    <row r="224" spans="27:29">
      <c r="AA224" s="3" t="s">
        <v>96</v>
      </c>
      <c r="AB224" s="3" t="s">
        <v>88</v>
      </c>
      <c r="AC224" s="3">
        <v>3800</v>
      </c>
    </row>
    <row r="225" spans="27:29">
      <c r="AA225" s="3" t="s">
        <v>96</v>
      </c>
      <c r="AB225" s="3" t="s">
        <v>89</v>
      </c>
      <c r="AC225" s="3">
        <v>3100</v>
      </c>
    </row>
    <row r="226" spans="27:29">
      <c r="AA226" s="3" t="s">
        <v>96</v>
      </c>
      <c r="AB226" s="3" t="s">
        <v>90</v>
      </c>
      <c r="AC226" s="3">
        <v>3100</v>
      </c>
    </row>
    <row r="227" spans="27:29">
      <c r="AA227" s="3" t="s">
        <v>96</v>
      </c>
      <c r="AB227" s="3" t="s">
        <v>91</v>
      </c>
      <c r="AC227" s="3">
        <v>1800</v>
      </c>
    </row>
    <row r="228" spans="27:29">
      <c r="AA228" s="3" t="s">
        <v>96</v>
      </c>
      <c r="AB228" s="3" t="s">
        <v>92</v>
      </c>
      <c r="AC228" s="3">
        <v>2300</v>
      </c>
    </row>
    <row r="229" spans="27:29">
      <c r="AA229" s="3" t="s">
        <v>96</v>
      </c>
      <c r="AB229" s="3" t="s">
        <v>93</v>
      </c>
      <c r="AC229" s="3">
        <v>1900</v>
      </c>
    </row>
    <row r="230" spans="27:29">
      <c r="AA230" s="3" t="s">
        <v>96</v>
      </c>
      <c r="AB230" s="3" t="s">
        <v>94</v>
      </c>
      <c r="AC230" s="3">
        <v>900</v>
      </c>
    </row>
  </sheetData>
  <sheetProtection algorithmName="SHA-512" hashValue="LSIf4E0p9HS8nKcexm53PIavDJMJxe/ZJLITooWKFNIurB38Zxj+p3iRIxpSfPNywtsywqxhBo/GHWXAT+2XBw==" saltValue="Iz0veqIlfaEsGZZKCSgHcA==" spinCount="100000" sheet="1" selectLockedCells="1"/>
  <mergeCells count="140">
    <mergeCell ref="E104:E113"/>
    <mergeCell ref="P102:P103"/>
    <mergeCell ref="Q102:Q103"/>
    <mergeCell ref="R102:R103"/>
    <mergeCell ref="E86:E95"/>
    <mergeCell ref="E71:E80"/>
    <mergeCell ref="A84:A85"/>
    <mergeCell ref="B84:B85"/>
    <mergeCell ref="C84:D85"/>
    <mergeCell ref="E84:E85"/>
    <mergeCell ref="F84:F85"/>
    <mergeCell ref="G84:M84"/>
    <mergeCell ref="A150:A151"/>
    <mergeCell ref="B150:B151"/>
    <mergeCell ref="C150:D151"/>
    <mergeCell ref="E150:E151"/>
    <mergeCell ref="F150:F151"/>
    <mergeCell ref="G150:M150"/>
    <mergeCell ref="Q163:R163"/>
    <mergeCell ref="E152:E161"/>
    <mergeCell ref="Q148:R148"/>
    <mergeCell ref="P150:P151"/>
    <mergeCell ref="Q150:Q151"/>
    <mergeCell ref="R150:R151"/>
    <mergeCell ref="S150:S151"/>
    <mergeCell ref="T150:T151"/>
    <mergeCell ref="G151:L151"/>
    <mergeCell ref="G135:M135"/>
    <mergeCell ref="P135:P136"/>
    <mergeCell ref="Q135:Q136"/>
    <mergeCell ref="R135:R136"/>
    <mergeCell ref="S117:S118"/>
    <mergeCell ref="T117:T118"/>
    <mergeCell ref="S135:S136"/>
    <mergeCell ref="T135:T136"/>
    <mergeCell ref="E137:E146"/>
    <mergeCell ref="Q130:R130"/>
    <mergeCell ref="E119:E128"/>
    <mergeCell ref="Q115:R115"/>
    <mergeCell ref="R117:R118"/>
    <mergeCell ref="A117:A118"/>
    <mergeCell ref="B117:B118"/>
    <mergeCell ref="C117:D118"/>
    <mergeCell ref="E117:E118"/>
    <mergeCell ref="F117:F118"/>
    <mergeCell ref="G117:M117"/>
    <mergeCell ref="P117:P118"/>
    <mergeCell ref="Q117:Q118"/>
    <mergeCell ref="G118:L118"/>
    <mergeCell ref="G136:L136"/>
    <mergeCell ref="A135:A136"/>
    <mergeCell ref="B135:B136"/>
    <mergeCell ref="C135:D136"/>
    <mergeCell ref="E135:E136"/>
    <mergeCell ref="F135:F136"/>
    <mergeCell ref="S102:S103"/>
    <mergeCell ref="T102:T103"/>
    <mergeCell ref="G103:L103"/>
    <mergeCell ref="Q97:R97"/>
    <mergeCell ref="A102:A103"/>
    <mergeCell ref="B102:B103"/>
    <mergeCell ref="C102:D103"/>
    <mergeCell ref="E102:E103"/>
    <mergeCell ref="F102:F103"/>
    <mergeCell ref="G102:M102"/>
    <mergeCell ref="T84:T85"/>
    <mergeCell ref="T69:T70"/>
    <mergeCell ref="T51:T52"/>
    <mergeCell ref="T36:T37"/>
    <mergeCell ref="Q16:R16"/>
    <mergeCell ref="T18:T19"/>
    <mergeCell ref="Q49:R49"/>
    <mergeCell ref="Q64:R64"/>
    <mergeCell ref="Q82:R82"/>
    <mergeCell ref="S84:S85"/>
    <mergeCell ref="S69:S70"/>
    <mergeCell ref="S51:S52"/>
    <mergeCell ref="S36:S37"/>
    <mergeCell ref="S18:S19"/>
    <mergeCell ref="Q31:R31"/>
    <mergeCell ref="R84:R85"/>
    <mergeCell ref="R69:R70"/>
    <mergeCell ref="R51:R52"/>
    <mergeCell ref="R36:R37"/>
    <mergeCell ref="P69:P70"/>
    <mergeCell ref="Q69:Q70"/>
    <mergeCell ref="P84:P85"/>
    <mergeCell ref="Q84:Q85"/>
    <mergeCell ref="G70:L70"/>
    <mergeCell ref="G85:L85"/>
    <mergeCell ref="E53:E62"/>
    <mergeCell ref="A69:A70"/>
    <mergeCell ref="B69:B70"/>
    <mergeCell ref="C69:D70"/>
    <mergeCell ref="E69:E70"/>
    <mergeCell ref="F69:F70"/>
    <mergeCell ref="G69:M69"/>
    <mergeCell ref="P51:P52"/>
    <mergeCell ref="Q51:Q52"/>
    <mergeCell ref="G52:L52"/>
    <mergeCell ref="E38:E47"/>
    <mergeCell ref="A51:A52"/>
    <mergeCell ref="B51:B52"/>
    <mergeCell ref="C51:D52"/>
    <mergeCell ref="E51:E52"/>
    <mergeCell ref="F51:F52"/>
    <mergeCell ref="G51:M51"/>
    <mergeCell ref="P36:P37"/>
    <mergeCell ref="Q36:Q37"/>
    <mergeCell ref="A36:A37"/>
    <mergeCell ref="B36:B37"/>
    <mergeCell ref="C36:D37"/>
    <mergeCell ref="E36:E37"/>
    <mergeCell ref="F36:F37"/>
    <mergeCell ref="G36:M36"/>
    <mergeCell ref="G37:L37"/>
    <mergeCell ref="E20:E29"/>
    <mergeCell ref="G19:L19"/>
    <mergeCell ref="G18:M18"/>
    <mergeCell ref="P18:P19"/>
    <mergeCell ref="Q18:Q19"/>
    <mergeCell ref="R18:R19"/>
    <mergeCell ref="T3:T4"/>
    <mergeCell ref="E5:E14"/>
    <mergeCell ref="A18:A19"/>
    <mergeCell ref="B18:B19"/>
    <mergeCell ref="C18:D19"/>
    <mergeCell ref="E18:E19"/>
    <mergeCell ref="F18:F19"/>
    <mergeCell ref="P3:P4"/>
    <mergeCell ref="Q3:Q4"/>
    <mergeCell ref="R3:R4"/>
    <mergeCell ref="S3:S4"/>
    <mergeCell ref="A3:A4"/>
    <mergeCell ref="B3:B4"/>
    <mergeCell ref="C3:D4"/>
    <mergeCell ref="E3:E4"/>
    <mergeCell ref="F3:F4"/>
    <mergeCell ref="G4:L4"/>
    <mergeCell ref="G3:M3"/>
  </mergeCells>
  <phoneticPr fontId="3"/>
  <dataValidations count="4">
    <dataValidation type="list" allowBlank="1" showInputMessage="1" showErrorMessage="1" sqref="O5:O14 O152:O161 O137:O146 O86:O95 O53:O62 O38:O47 O119:O128 O20:O29 O104:O113 O71:O80" xr:uid="{0B153880-85EB-41A3-9EEC-41D8442BCCEB}">
      <formula1>$Y$5:$Y$10</formula1>
    </dataValidation>
    <dataValidation type="list" allowBlank="1" showInputMessage="1" showErrorMessage="1" sqref="M5:M14 M152:M161 M137:M146 M86:M95 M53:M62 M38:M47 M119:M128 M71:M80 M20:M29 M104:M113" xr:uid="{2C5DCB02-D9DD-4E06-87A5-58999F6B7904}">
      <formula1>$AE$5:$AE$6</formula1>
    </dataValidation>
    <dataValidation type="list" allowBlank="1" showInputMessage="1" showErrorMessage="1" sqref="N152:N161 N137:N146 N119:N128 N104:N113 N86:N95 N71:N80 N53:N62 N38:N47 N20:N29 N5:N14" xr:uid="{8E01AD57-67CE-46A0-964B-6EC1BD8F2BD5}">
      <formula1>$X$5:$X$24</formula1>
    </dataValidation>
    <dataValidation type="list" showInputMessage="1" showErrorMessage="1" sqref="G5:G14 G20:G29 G38:G47 G53:G62 G71:G80 G86:G95 G104:G113 G119:G128 G137:G146 G152:G161" xr:uid="{77A32ADD-E581-4998-BB31-27CF902A1769}">
      <formula1>$AE$7:$AE$13</formula1>
    </dataValidation>
  </dataValidations>
  <printOptions horizontalCentered="1"/>
  <pageMargins left="0.23622047244094491" right="0.23622047244094491" top="0.94488188976377963" bottom="0.15748031496062992" header="0.31496062992125984" footer="0.31496062992125984"/>
  <pageSetup paperSize="9" scale="42" orientation="landscape" r:id="rId1"/>
  <rowBreaks count="4" manualBreakCount="4">
    <brk id="33" max="18" man="1"/>
    <brk id="66" max="18" man="1"/>
    <brk id="99" max="18" man="1"/>
    <brk id="132" max="18"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C130A-3CE1-4EBB-B17B-5E09211D251C}">
  <sheetPr>
    <pageSetUpPr fitToPage="1"/>
  </sheetPr>
  <dimension ref="A1:J17"/>
  <sheetViews>
    <sheetView showZeros="0" view="pageBreakPreview" zoomScale="85" zoomScaleNormal="100" zoomScaleSheetLayoutView="85" workbookViewId="0">
      <selection activeCell="E5" sqref="E5"/>
    </sheetView>
  </sheetViews>
  <sheetFormatPr defaultColWidth="9" defaultRowHeight="14.25"/>
  <cols>
    <col min="1" max="1" width="9" style="3"/>
    <col min="2" max="2" width="28.625" style="7" customWidth="1"/>
    <col min="3" max="3" width="19.5" style="3" customWidth="1"/>
    <col min="4" max="4" width="5.75" style="208" customWidth="1"/>
    <col min="5" max="5" width="88.625" style="30" customWidth="1"/>
    <col min="6" max="7" width="16.625" style="30" customWidth="1"/>
    <col min="8" max="8" width="8.375" style="30" customWidth="1"/>
    <col min="9" max="9" width="17.625" style="3" customWidth="1"/>
    <col min="10" max="10" width="9" style="3" customWidth="1"/>
    <col min="11" max="16384" width="9" style="3"/>
  </cols>
  <sheetData>
    <row r="1" spans="1:10" ht="26.25" thickBot="1">
      <c r="A1" s="193" t="s">
        <v>239</v>
      </c>
      <c r="B1" s="193"/>
      <c r="C1" s="193"/>
      <c r="G1" s="225" t="s">
        <v>254</v>
      </c>
      <c r="H1" s="208"/>
    </row>
    <row r="2" spans="1:10">
      <c r="F2" s="238"/>
    </row>
    <row r="3" spans="1:10" s="22" customFormat="1" ht="36.75" customHeight="1">
      <c r="A3" s="361" t="s">
        <v>238</v>
      </c>
      <c r="B3" s="362" t="s">
        <v>215</v>
      </c>
      <c r="C3" s="362" t="s">
        <v>193</v>
      </c>
      <c r="D3" s="362"/>
      <c r="E3" s="362" t="s">
        <v>234</v>
      </c>
      <c r="F3" s="363" t="s">
        <v>224</v>
      </c>
      <c r="G3" s="364"/>
      <c r="H3" s="223"/>
    </row>
    <row r="4" spans="1:10" s="22" customFormat="1" ht="36.75" customHeight="1">
      <c r="A4" s="362"/>
      <c r="B4" s="362"/>
      <c r="C4" s="362"/>
      <c r="D4" s="362"/>
      <c r="E4" s="362"/>
      <c r="F4" s="365"/>
      <c r="G4" s="366"/>
      <c r="H4" s="223"/>
    </row>
    <row r="5" spans="1:10" s="22" customFormat="1" ht="36.75" customHeight="1">
      <c r="A5" s="221">
        <v>1</v>
      </c>
      <c r="B5" s="231">
        <f>'（様式1-4）出張一覧表（工事出張　工事別細目）'!B5</f>
        <v>0</v>
      </c>
      <c r="C5" s="231">
        <f>'（様式1-4）出張一覧表（工事出張　工事別細目）'!C5</f>
        <v>0</v>
      </c>
      <c r="D5" s="232" t="s">
        <v>223</v>
      </c>
      <c r="E5" s="233">
        <f>'（様式1-4）出張一覧表（工事出張　工事別細目）'!E5</f>
        <v>0</v>
      </c>
      <c r="F5" s="359">
        <f>'（様式1-4）出張一覧表（工事出張　工事別細目）'!Z16</f>
        <v>0</v>
      </c>
      <c r="G5" s="360"/>
      <c r="H5" s="223"/>
    </row>
    <row r="6" spans="1:10" s="22" customFormat="1" ht="36.75" customHeight="1">
      <c r="A6" s="221">
        <v>2</v>
      </c>
      <c r="B6" s="231">
        <f>'（様式1-4）出張一覧表（工事出張　工事別細目）'!B20</f>
        <v>0</v>
      </c>
      <c r="C6" s="231">
        <f>'（様式1-4）出張一覧表（工事出張　工事別細目）'!C20</f>
        <v>0</v>
      </c>
      <c r="D6" s="232" t="s">
        <v>223</v>
      </c>
      <c r="E6" s="233">
        <f>'（様式1-4）出張一覧表（工事出張　工事別細目）'!E20</f>
        <v>0</v>
      </c>
      <c r="F6" s="359">
        <f>'（様式1-4）出張一覧表（工事出張　工事別細目）'!Z31</f>
        <v>0</v>
      </c>
      <c r="G6" s="360"/>
      <c r="H6" s="223"/>
      <c r="I6" s="191"/>
    </row>
    <row r="7" spans="1:10" s="22" customFormat="1" ht="36.75" customHeight="1">
      <c r="A7" s="221">
        <v>3</v>
      </c>
      <c r="B7" s="231">
        <f>'（様式1-4）出張一覧表（工事出張　工事別細目）'!B37</f>
        <v>0</v>
      </c>
      <c r="C7" s="231">
        <f>'（様式1-4）出張一覧表（工事出張　工事別細目）'!C37</f>
        <v>0</v>
      </c>
      <c r="D7" s="232" t="s">
        <v>223</v>
      </c>
      <c r="E7" s="233">
        <f>'（様式1-4）出張一覧表（工事出張　工事別細目）'!E37</f>
        <v>0</v>
      </c>
      <c r="F7" s="359">
        <f>'（様式1-4）出張一覧表（工事出張　工事別細目）'!Z48</f>
        <v>0</v>
      </c>
      <c r="G7" s="360"/>
      <c r="H7" s="223"/>
      <c r="I7" s="204"/>
      <c r="J7" s="205"/>
    </row>
    <row r="8" spans="1:10" s="22" customFormat="1" ht="36.75" customHeight="1">
      <c r="A8" s="221">
        <v>4</v>
      </c>
      <c r="B8" s="231">
        <f>'（様式1-4）出張一覧表（工事出張　工事別細目）'!B52</f>
        <v>0</v>
      </c>
      <c r="C8" s="231">
        <f>'（様式1-4）出張一覧表（工事出張　工事別細目）'!C52</f>
        <v>0</v>
      </c>
      <c r="D8" s="232" t="s">
        <v>223</v>
      </c>
      <c r="E8" s="233">
        <f>'（様式1-4）出張一覧表（工事出張　工事別細目）'!E52</f>
        <v>0</v>
      </c>
      <c r="F8" s="359">
        <f>'（様式1-4）出張一覧表（工事出張　工事別細目）'!Z63</f>
        <v>0</v>
      </c>
      <c r="G8" s="360"/>
      <c r="H8" s="223"/>
      <c r="I8" s="204"/>
      <c r="J8" s="205"/>
    </row>
    <row r="9" spans="1:10" s="22" customFormat="1" ht="36.75" customHeight="1">
      <c r="A9" s="221">
        <v>5</v>
      </c>
      <c r="B9" s="231">
        <f>'（様式1-4）出張一覧表（工事出張　工事別細目）'!B69</f>
        <v>0</v>
      </c>
      <c r="C9" s="231">
        <f>'（様式1-4）出張一覧表（工事出張　工事別細目）'!C69</f>
        <v>0</v>
      </c>
      <c r="D9" s="232" t="s">
        <v>223</v>
      </c>
      <c r="E9" s="233">
        <f>'（様式1-4）出張一覧表（工事出張　工事別細目）'!E69</f>
        <v>0</v>
      </c>
      <c r="F9" s="359">
        <f>'（様式1-4）出張一覧表（工事出張　工事別細目）'!Z80</f>
        <v>0</v>
      </c>
      <c r="G9" s="360"/>
      <c r="H9" s="223"/>
    </row>
    <row r="10" spans="1:10" s="22" customFormat="1" ht="36.75" customHeight="1">
      <c r="A10" s="221">
        <v>6</v>
      </c>
      <c r="B10" s="231">
        <f>'（様式1-4）出張一覧表（工事出張　工事別細目）'!B84</f>
        <v>0</v>
      </c>
      <c r="C10" s="231">
        <f>'（様式1-4）出張一覧表（工事出張　工事別細目）'!C84</f>
        <v>0</v>
      </c>
      <c r="D10" s="232" t="s">
        <v>223</v>
      </c>
      <c r="E10" s="233">
        <f>'（様式1-4）出張一覧表（工事出張　工事別細目）'!E84</f>
        <v>0</v>
      </c>
      <c r="F10" s="359">
        <f>'（様式1-4）出張一覧表（工事出張　工事別細目）'!Z95</f>
        <v>0</v>
      </c>
      <c r="G10" s="360"/>
      <c r="H10" s="223"/>
    </row>
    <row r="11" spans="1:10" s="22" customFormat="1" ht="36.75" customHeight="1">
      <c r="A11" s="221">
        <v>7</v>
      </c>
      <c r="B11" s="231">
        <f>'（様式1-4）出張一覧表（工事出張　工事別細目）'!B101</f>
        <v>0</v>
      </c>
      <c r="C11" s="231">
        <f>'（様式1-4）出張一覧表（工事出張　工事別細目）'!C101</f>
        <v>0</v>
      </c>
      <c r="D11" s="232" t="s">
        <v>223</v>
      </c>
      <c r="E11" s="233">
        <f>'（様式1-4）出張一覧表（工事出張　工事別細目）'!E101</f>
        <v>0</v>
      </c>
      <c r="F11" s="359">
        <f>'（様式1-4）出張一覧表（工事出張　工事別細目）'!Z112</f>
        <v>0</v>
      </c>
      <c r="G11" s="360"/>
      <c r="H11" s="223"/>
    </row>
    <row r="12" spans="1:10" s="22" customFormat="1" ht="36.75" customHeight="1">
      <c r="A12" s="221">
        <v>8</v>
      </c>
      <c r="B12" s="231">
        <f>'（様式1-4）出張一覧表（工事出張　工事別細目）'!B116</f>
        <v>0</v>
      </c>
      <c r="C12" s="231">
        <f>'（様式1-4）出張一覧表（工事出張　工事別細目）'!C116</f>
        <v>0</v>
      </c>
      <c r="D12" s="232" t="s">
        <v>223</v>
      </c>
      <c r="E12" s="233">
        <f>'（様式1-4）出張一覧表（工事出張　工事別細目）'!E116</f>
        <v>0</v>
      </c>
      <c r="F12" s="359">
        <f>'（様式1-4）出張一覧表（工事出張　工事別細目）'!Z127</f>
        <v>0</v>
      </c>
      <c r="G12" s="360"/>
      <c r="H12" s="223"/>
    </row>
    <row r="13" spans="1:10" s="22" customFormat="1" ht="36.75" customHeight="1">
      <c r="A13" s="221">
        <v>9</v>
      </c>
      <c r="B13" s="231">
        <f>'（様式1-4）出張一覧表（工事出張　工事別細目）'!B133</f>
        <v>0</v>
      </c>
      <c r="C13" s="231">
        <f>'（様式1-4）出張一覧表（工事出張　工事別細目）'!C133</f>
        <v>0</v>
      </c>
      <c r="D13" s="232" t="s">
        <v>223</v>
      </c>
      <c r="E13" s="233">
        <f>'（様式1-4）出張一覧表（工事出張　工事別細目）'!E133</f>
        <v>0</v>
      </c>
      <c r="F13" s="359">
        <f>'（様式1-4）出張一覧表（工事出張　工事別細目）'!Z144</f>
        <v>0</v>
      </c>
      <c r="G13" s="360"/>
      <c r="H13" s="223"/>
    </row>
    <row r="14" spans="1:10" s="22" customFormat="1" ht="36.75" customHeight="1">
      <c r="A14" s="246">
        <v>10</v>
      </c>
      <c r="B14" s="211">
        <f>'（様式1-4）出張一覧表（工事出張　工事別細目）'!B148</f>
        <v>0</v>
      </c>
      <c r="C14" s="211">
        <f>'（様式1-4）出張一覧表（工事出張　工事別細目）'!C148</f>
        <v>0</v>
      </c>
      <c r="D14" s="187" t="s">
        <v>223</v>
      </c>
      <c r="E14" s="247">
        <f>'（様式1-4）出張一覧表（工事出張　工事別細目）'!E148</f>
        <v>0</v>
      </c>
      <c r="F14" s="359">
        <f>'（様式1-4）出張一覧表（工事出張　工事別細目）'!Z159</f>
        <v>0</v>
      </c>
      <c r="G14" s="360"/>
      <c r="H14" s="223"/>
    </row>
    <row r="15" spans="1:10" s="22" customFormat="1" ht="36.6" customHeight="1" thickBot="1">
      <c r="A15" s="5"/>
      <c r="B15" s="218"/>
      <c r="C15" s="218"/>
      <c r="D15" s="223"/>
      <c r="E15" s="206"/>
      <c r="F15" s="206"/>
      <c r="G15" s="206"/>
      <c r="H15" s="206"/>
    </row>
    <row r="16" spans="1:10" s="22" customFormat="1" ht="36.6" customHeight="1" thickBot="1">
      <c r="A16" s="5"/>
      <c r="B16" s="218"/>
      <c r="C16" s="218"/>
      <c r="D16" s="223"/>
      <c r="E16" s="248" t="s">
        <v>273</v>
      </c>
      <c r="F16" s="367">
        <f>F5+F6+F7+F8+F9+F10+F11+F12+F13+F14</f>
        <v>0</v>
      </c>
      <c r="G16" s="368"/>
      <c r="H16" s="230" t="s">
        <v>24</v>
      </c>
    </row>
    <row r="17" spans="4:10" ht="36.6" customHeight="1">
      <c r="D17" s="44"/>
      <c r="E17" s="206"/>
      <c r="F17" s="369"/>
      <c r="G17" s="369"/>
      <c r="H17" s="230"/>
      <c r="I17" s="229"/>
      <c r="J17" s="228"/>
    </row>
  </sheetData>
  <sheetProtection algorithmName="SHA-512" hashValue="kY1e3MzIWoRYqfnOul6Xd31JD4X2OZIRCYWyFtb7HGTZQczVmZe+t3D4dczpKZiD321HMaPbxLAj8ACJISjMwg==" saltValue="s//U+rlnuMjOlCF4ywAgiQ==" spinCount="100000" sheet="1" selectLockedCells="1" selectUnlockedCells="1"/>
  <mergeCells count="17">
    <mergeCell ref="F3:G4"/>
    <mergeCell ref="A3:A4"/>
    <mergeCell ref="B3:B4"/>
    <mergeCell ref="C3:D4"/>
    <mergeCell ref="E3:E4"/>
    <mergeCell ref="F7:G7"/>
    <mergeCell ref="F8:G8"/>
    <mergeCell ref="F9:G9"/>
    <mergeCell ref="F10:G10"/>
    <mergeCell ref="F5:G5"/>
    <mergeCell ref="F6:G6"/>
    <mergeCell ref="F14:G14"/>
    <mergeCell ref="F11:G11"/>
    <mergeCell ref="F12:G12"/>
    <mergeCell ref="F13:G13"/>
    <mergeCell ref="F17:G17"/>
    <mergeCell ref="F16:G16"/>
  </mergeCells>
  <phoneticPr fontId="3"/>
  <printOptions horizontalCentered="1"/>
  <pageMargins left="0.23622047244094491" right="0.23622047244094491" top="0.94488188976377963" bottom="0.15748031496062992" header="0.31496062992125984" footer="0.31496062992125984"/>
  <pageSetup paperSize="9" scale="6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148AE-F601-4661-B856-FB68187F725D}">
  <dimension ref="A1:AH227"/>
  <sheetViews>
    <sheetView showZeros="0" view="pageBreakPreview" topLeftCell="B1" zoomScale="40" zoomScaleNormal="100" zoomScaleSheetLayoutView="40" workbookViewId="0">
      <selection activeCell="T5" sqref="T5"/>
    </sheetView>
  </sheetViews>
  <sheetFormatPr defaultColWidth="9" defaultRowHeight="14.25"/>
  <cols>
    <col min="1" max="1" width="9" style="3"/>
    <col min="2" max="2" width="28.625" style="7" customWidth="1"/>
    <col min="3" max="3" width="19.5" style="3" customWidth="1"/>
    <col min="4" max="4" width="5.75" style="30" customWidth="1"/>
    <col min="5" max="5" width="18.875" style="30" customWidth="1"/>
    <col min="6" max="6" width="33.375" style="30" customWidth="1"/>
    <col min="7" max="17" width="5.75" style="3" customWidth="1"/>
    <col min="18" max="19" width="22.5" style="7" customWidth="1"/>
    <col min="20" max="21" width="10.125" style="3" customWidth="1"/>
    <col min="22" max="22" width="10.125" style="30" customWidth="1"/>
    <col min="23" max="25" width="16.625" style="30" customWidth="1"/>
    <col min="26" max="26" width="19.25" style="30" customWidth="1"/>
    <col min="27" max="27" width="11.5" style="30" customWidth="1"/>
    <col min="28" max="28" width="9" style="190" customWidth="1"/>
    <col min="29" max="29" width="17.625" style="3" hidden="1" customWidth="1"/>
    <col min="30" max="34" width="9" style="3" hidden="1" customWidth="1"/>
    <col min="35" max="16384" width="9" style="3"/>
  </cols>
  <sheetData>
    <row r="1" spans="1:34" ht="26.25" thickBot="1">
      <c r="A1" s="193" t="s">
        <v>229</v>
      </c>
      <c r="B1" s="193"/>
      <c r="C1" s="193"/>
      <c r="G1" s="193"/>
      <c r="H1" s="22"/>
      <c r="I1" s="193"/>
      <c r="J1" s="22"/>
      <c r="K1" s="22"/>
      <c r="L1" s="22"/>
      <c r="M1" s="193"/>
      <c r="N1" s="22"/>
      <c r="O1" s="22"/>
      <c r="P1" s="22"/>
      <c r="Q1" s="193"/>
      <c r="Y1" s="225" t="s">
        <v>253</v>
      </c>
      <c r="Z1" s="208" t="s">
        <v>230</v>
      </c>
      <c r="AA1" s="208"/>
    </row>
    <row r="3" spans="1:34" ht="30.6" customHeight="1">
      <c r="A3" s="361" t="s">
        <v>238</v>
      </c>
      <c r="B3" s="362" t="s">
        <v>215</v>
      </c>
      <c r="C3" s="362" t="s">
        <v>193</v>
      </c>
      <c r="D3" s="362"/>
      <c r="E3" s="362" t="s">
        <v>234</v>
      </c>
      <c r="F3" s="379" t="s">
        <v>241</v>
      </c>
      <c r="G3" s="383" t="s">
        <v>221</v>
      </c>
      <c r="H3" s="384"/>
      <c r="I3" s="384"/>
      <c r="J3" s="384"/>
      <c r="K3" s="384"/>
      <c r="L3" s="384"/>
      <c r="M3" s="384"/>
      <c r="N3" s="384"/>
      <c r="O3" s="384"/>
      <c r="P3" s="384"/>
      <c r="Q3" s="385"/>
      <c r="R3" s="210" t="s">
        <v>54</v>
      </c>
      <c r="S3" s="210" t="s">
        <v>217</v>
      </c>
      <c r="T3" s="363" t="s">
        <v>208</v>
      </c>
      <c r="U3" s="362" t="s">
        <v>240</v>
      </c>
      <c r="V3" s="364" t="s">
        <v>216</v>
      </c>
      <c r="W3" s="362" t="s">
        <v>20</v>
      </c>
      <c r="X3" s="362" t="s">
        <v>22</v>
      </c>
      <c r="Y3" s="362" t="s">
        <v>21</v>
      </c>
      <c r="Z3" s="381" t="s">
        <v>222</v>
      </c>
      <c r="AA3" s="245"/>
    </row>
    <row r="4" spans="1:34" s="22" customFormat="1" ht="36.950000000000003" customHeight="1">
      <c r="A4" s="362"/>
      <c r="B4" s="362"/>
      <c r="C4" s="362"/>
      <c r="D4" s="362"/>
      <c r="E4" s="362"/>
      <c r="F4" s="380"/>
      <c r="G4" s="365" t="s">
        <v>292</v>
      </c>
      <c r="H4" s="386"/>
      <c r="I4" s="386"/>
      <c r="J4" s="386"/>
      <c r="K4" s="386"/>
      <c r="L4" s="386"/>
      <c r="M4" s="386"/>
      <c r="N4" s="386"/>
      <c r="O4" s="386"/>
      <c r="P4" s="386"/>
      <c r="Q4" s="366"/>
      <c r="R4" s="209" t="s">
        <v>218</v>
      </c>
      <c r="S4" s="209" t="s">
        <v>219</v>
      </c>
      <c r="T4" s="365"/>
      <c r="U4" s="362"/>
      <c r="V4" s="366"/>
      <c r="W4" s="362"/>
      <c r="X4" s="362"/>
      <c r="Y4" s="362"/>
      <c r="Z4" s="381"/>
      <c r="AA4" s="245"/>
      <c r="AB4" s="207"/>
      <c r="AC4" s="207"/>
    </row>
    <row r="5" spans="1:34" s="22" customFormat="1" ht="36.75" customHeight="1">
      <c r="A5" s="221">
        <v>1</v>
      </c>
      <c r="B5" s="214"/>
      <c r="C5" s="214"/>
      <c r="D5" s="219" t="s">
        <v>223</v>
      </c>
      <c r="E5" s="370"/>
      <c r="F5" s="257"/>
      <c r="G5" s="249"/>
      <c r="H5" s="184" t="s">
        <v>99</v>
      </c>
      <c r="I5" s="185"/>
      <c r="J5" s="184" t="s">
        <v>110</v>
      </c>
      <c r="K5" s="185"/>
      <c r="L5" s="184" t="s">
        <v>111</v>
      </c>
      <c r="M5" s="184" t="s">
        <v>198</v>
      </c>
      <c r="N5" s="186"/>
      <c r="O5" s="184" t="s">
        <v>110</v>
      </c>
      <c r="P5" s="186"/>
      <c r="Q5" s="187" t="s">
        <v>111</v>
      </c>
      <c r="R5" s="192"/>
      <c r="S5" s="192"/>
      <c r="T5" s="188"/>
      <c r="U5" s="189"/>
      <c r="V5" s="189"/>
      <c r="W5" s="234">
        <f>T5*14300</f>
        <v>0</v>
      </c>
      <c r="X5" s="234" cm="1">
        <f t="array" ref="X5">_xlfn.IFNA(INDEX($AF$6:$AH$237,MATCH(R5&amp;S5,$AF$6:$AF$237&amp;$AG$6:$AG$237,0),3),0)*2*V5</f>
        <v>0</v>
      </c>
      <c r="Y5" s="234">
        <f>(U5-T5)*9800</f>
        <v>0</v>
      </c>
      <c r="Z5" s="234">
        <f>SUM(W5:Y5)</f>
        <v>0</v>
      </c>
      <c r="AA5" s="243"/>
      <c r="AC5" s="22" t="s">
        <v>55</v>
      </c>
      <c r="AD5" s="191" t="s">
        <v>56</v>
      </c>
      <c r="AF5" s="22" t="s">
        <v>76</v>
      </c>
      <c r="AG5" s="22" t="s">
        <v>75</v>
      </c>
      <c r="AH5" s="22" t="s">
        <v>194</v>
      </c>
    </row>
    <row r="6" spans="1:34" s="22" customFormat="1" ht="36.75" customHeight="1">
      <c r="A6" s="217"/>
      <c r="B6" s="253"/>
      <c r="C6" s="255"/>
      <c r="D6" s="220"/>
      <c r="E6" s="371"/>
      <c r="F6" s="257"/>
      <c r="G6" s="249"/>
      <c r="H6" s="184" t="s">
        <v>99</v>
      </c>
      <c r="I6" s="185"/>
      <c r="J6" s="184" t="s">
        <v>110</v>
      </c>
      <c r="K6" s="185"/>
      <c r="L6" s="184" t="s">
        <v>111</v>
      </c>
      <c r="M6" s="184" t="s">
        <v>198</v>
      </c>
      <c r="N6" s="186"/>
      <c r="O6" s="184" t="s">
        <v>110</v>
      </c>
      <c r="P6" s="186"/>
      <c r="Q6" s="187" t="s">
        <v>111</v>
      </c>
      <c r="R6" s="192"/>
      <c r="S6" s="192"/>
      <c r="T6" s="188"/>
      <c r="U6" s="189"/>
      <c r="V6" s="189"/>
      <c r="W6" s="234">
        <f t="shared" ref="W6:W14" si="0">T6*14300</f>
        <v>0</v>
      </c>
      <c r="X6" s="234" cm="1">
        <f t="array" ref="X6">_xlfn.IFNA(INDEX($AF$6:$AH$237,MATCH(R6&amp;S6,$AF$6:$AF$237&amp;$AG$6:$AG$237,0),3),0)*2*V6</f>
        <v>0</v>
      </c>
      <c r="Y6" s="234">
        <f t="shared" ref="Y6:Y14" si="1">(U6-T6)*9800</f>
        <v>0</v>
      </c>
      <c r="Z6" s="234">
        <f t="shared" ref="Z6:Z14" si="2">SUM(W6:Y6)</f>
        <v>0</v>
      </c>
      <c r="AA6" s="243"/>
      <c r="AC6" s="22" t="s">
        <v>56</v>
      </c>
      <c r="AD6" s="191" t="s">
        <v>58</v>
      </c>
      <c r="AF6" s="22" t="s">
        <v>78</v>
      </c>
      <c r="AG6" s="22" t="s">
        <v>77</v>
      </c>
      <c r="AH6" s="22">
        <v>3200</v>
      </c>
    </row>
    <row r="7" spans="1:34" s="22" customFormat="1" ht="36.75" customHeight="1">
      <c r="A7" s="217"/>
      <c r="B7" s="253"/>
      <c r="C7" s="255"/>
      <c r="D7" s="220"/>
      <c r="E7" s="371"/>
      <c r="F7" s="257"/>
      <c r="G7" s="249"/>
      <c r="H7" s="184" t="s">
        <v>99</v>
      </c>
      <c r="I7" s="185"/>
      <c r="J7" s="184" t="s">
        <v>110</v>
      </c>
      <c r="K7" s="185"/>
      <c r="L7" s="184" t="s">
        <v>111</v>
      </c>
      <c r="M7" s="184" t="s">
        <v>198</v>
      </c>
      <c r="N7" s="186"/>
      <c r="O7" s="184" t="s">
        <v>110</v>
      </c>
      <c r="P7" s="186"/>
      <c r="Q7" s="187" t="s">
        <v>111</v>
      </c>
      <c r="R7" s="192"/>
      <c r="S7" s="192"/>
      <c r="T7" s="188"/>
      <c r="U7" s="189"/>
      <c r="V7" s="189"/>
      <c r="W7" s="234">
        <f t="shared" si="0"/>
        <v>0</v>
      </c>
      <c r="X7" s="234" cm="1">
        <f t="array" ref="X7">_xlfn.IFNA(INDEX($AF$6:$AH$237,MATCH(R7&amp;S7,$AF$6:$AF$237&amp;$AG$6:$AG$237,0),3),0)*2*V7</f>
        <v>0</v>
      </c>
      <c r="Y7" s="234">
        <f t="shared" si="1"/>
        <v>0</v>
      </c>
      <c r="Z7" s="234">
        <f t="shared" si="2"/>
        <v>0</v>
      </c>
      <c r="AA7" s="243"/>
      <c r="AC7" s="22" t="s">
        <v>57</v>
      </c>
      <c r="AD7" s="204" t="s">
        <v>59</v>
      </c>
      <c r="AF7" s="22" t="s">
        <v>79</v>
      </c>
      <c r="AG7" s="22" t="s">
        <v>77</v>
      </c>
      <c r="AH7" s="22">
        <v>1500</v>
      </c>
    </row>
    <row r="8" spans="1:34" s="22" customFormat="1" ht="36.75" customHeight="1">
      <c r="A8" s="217"/>
      <c r="B8" s="253"/>
      <c r="C8" s="255"/>
      <c r="D8" s="220"/>
      <c r="E8" s="371"/>
      <c r="F8" s="257"/>
      <c r="G8" s="249"/>
      <c r="H8" s="184" t="s">
        <v>99</v>
      </c>
      <c r="I8" s="185"/>
      <c r="J8" s="184" t="s">
        <v>110</v>
      </c>
      <c r="K8" s="185"/>
      <c r="L8" s="184" t="s">
        <v>111</v>
      </c>
      <c r="M8" s="184" t="s">
        <v>198</v>
      </c>
      <c r="N8" s="186"/>
      <c r="O8" s="184" t="s">
        <v>110</v>
      </c>
      <c r="P8" s="186"/>
      <c r="Q8" s="187" t="s">
        <v>111</v>
      </c>
      <c r="R8" s="192"/>
      <c r="S8" s="192"/>
      <c r="T8" s="188"/>
      <c r="U8" s="189"/>
      <c r="V8" s="189"/>
      <c r="W8" s="234">
        <f t="shared" si="0"/>
        <v>0</v>
      </c>
      <c r="X8" s="234" cm="1">
        <f t="array" ref="X8">_xlfn.IFNA(INDEX($AF$6:$AH$237,MATCH(R8&amp;S8,$AF$6:$AF$237&amp;$AG$6:$AG$237,0),3),0)*2*V8</f>
        <v>0</v>
      </c>
      <c r="Y8" s="234">
        <f t="shared" si="1"/>
        <v>0</v>
      </c>
      <c r="Z8" s="234">
        <f t="shared" si="2"/>
        <v>0</v>
      </c>
      <c r="AA8" s="243"/>
      <c r="AC8" s="22" t="s">
        <v>58</v>
      </c>
      <c r="AD8" s="204" t="s">
        <v>69</v>
      </c>
      <c r="AF8" s="22" t="s">
        <v>80</v>
      </c>
      <c r="AG8" s="22" t="s">
        <v>77</v>
      </c>
      <c r="AH8" s="22">
        <v>4000</v>
      </c>
    </row>
    <row r="9" spans="1:34" s="22" customFormat="1" ht="36.75" customHeight="1">
      <c r="A9" s="217"/>
      <c r="B9" s="253"/>
      <c r="C9" s="255"/>
      <c r="D9" s="220"/>
      <c r="E9" s="371"/>
      <c r="F9" s="257"/>
      <c r="G9" s="249"/>
      <c r="H9" s="184" t="s">
        <v>99</v>
      </c>
      <c r="I9" s="185"/>
      <c r="J9" s="184" t="s">
        <v>110</v>
      </c>
      <c r="K9" s="185"/>
      <c r="L9" s="184" t="s">
        <v>111</v>
      </c>
      <c r="M9" s="184" t="s">
        <v>198</v>
      </c>
      <c r="N9" s="186"/>
      <c r="O9" s="184" t="s">
        <v>110</v>
      </c>
      <c r="P9" s="186"/>
      <c r="Q9" s="187" t="s">
        <v>111</v>
      </c>
      <c r="R9" s="192"/>
      <c r="S9" s="192"/>
      <c r="T9" s="188"/>
      <c r="U9" s="189"/>
      <c r="V9" s="189"/>
      <c r="W9" s="234">
        <f t="shared" si="0"/>
        <v>0</v>
      </c>
      <c r="X9" s="234" cm="1">
        <f t="array" ref="X9">_xlfn.IFNA(INDEX($AF$6:$AH$237,MATCH(R9&amp;S9,$AF$6:$AF$237&amp;$AG$6:$AG$237,0),3),0)*2*V9</f>
        <v>0</v>
      </c>
      <c r="Y9" s="234">
        <f t="shared" si="1"/>
        <v>0</v>
      </c>
      <c r="Z9" s="234">
        <f t="shared" si="2"/>
        <v>0</v>
      </c>
      <c r="AA9" s="243"/>
      <c r="AC9" s="22" t="s">
        <v>59</v>
      </c>
      <c r="AD9" s="22" t="s">
        <v>72</v>
      </c>
      <c r="AF9" s="22" t="s">
        <v>81</v>
      </c>
      <c r="AG9" s="22" t="s">
        <v>77</v>
      </c>
      <c r="AH9" s="22">
        <v>1600</v>
      </c>
    </row>
    <row r="10" spans="1:34" s="22" customFormat="1" ht="36.75" customHeight="1">
      <c r="A10" s="217"/>
      <c r="B10" s="253"/>
      <c r="C10" s="255"/>
      <c r="D10" s="220"/>
      <c r="E10" s="371"/>
      <c r="F10" s="257"/>
      <c r="G10" s="249"/>
      <c r="H10" s="184" t="s">
        <v>99</v>
      </c>
      <c r="I10" s="185"/>
      <c r="J10" s="184" t="s">
        <v>110</v>
      </c>
      <c r="K10" s="185"/>
      <c r="L10" s="184" t="s">
        <v>111</v>
      </c>
      <c r="M10" s="184" t="s">
        <v>198</v>
      </c>
      <c r="N10" s="186"/>
      <c r="O10" s="184" t="s">
        <v>110</v>
      </c>
      <c r="P10" s="186"/>
      <c r="Q10" s="187" t="s">
        <v>111</v>
      </c>
      <c r="R10" s="192"/>
      <c r="S10" s="192"/>
      <c r="T10" s="188"/>
      <c r="U10" s="189"/>
      <c r="V10" s="189"/>
      <c r="W10" s="234">
        <f t="shared" si="0"/>
        <v>0</v>
      </c>
      <c r="X10" s="234" cm="1">
        <f t="array" ref="X10">_xlfn.IFNA(INDEX($AF$6:$AH$237,MATCH(R10&amp;S10,$AF$6:$AF$237&amp;$AG$6:$AG$237,0),3),0)*2*V10</f>
        <v>0</v>
      </c>
      <c r="Y10" s="234">
        <f t="shared" si="1"/>
        <v>0</v>
      </c>
      <c r="Z10" s="234">
        <f t="shared" si="2"/>
        <v>0</v>
      </c>
      <c r="AA10" s="243"/>
      <c r="AC10" s="22" t="s">
        <v>60</v>
      </c>
      <c r="AD10" s="22" t="s">
        <v>73</v>
      </c>
      <c r="AF10" s="22" t="s">
        <v>82</v>
      </c>
      <c r="AG10" s="22" t="s">
        <v>77</v>
      </c>
      <c r="AH10" s="22">
        <v>4600</v>
      </c>
    </row>
    <row r="11" spans="1:34" s="22" customFormat="1" ht="36.75" customHeight="1">
      <c r="A11" s="217"/>
      <c r="B11" s="253"/>
      <c r="C11" s="255"/>
      <c r="D11" s="220"/>
      <c r="E11" s="371"/>
      <c r="F11" s="257"/>
      <c r="G11" s="249"/>
      <c r="H11" s="184" t="s">
        <v>99</v>
      </c>
      <c r="I11" s="185"/>
      <c r="J11" s="184" t="s">
        <v>110</v>
      </c>
      <c r="K11" s="185"/>
      <c r="L11" s="184" t="s">
        <v>111</v>
      </c>
      <c r="M11" s="184" t="s">
        <v>198</v>
      </c>
      <c r="N11" s="186"/>
      <c r="O11" s="184" t="s">
        <v>110</v>
      </c>
      <c r="P11" s="186"/>
      <c r="Q11" s="187" t="s">
        <v>111</v>
      </c>
      <c r="R11" s="192"/>
      <c r="S11" s="192"/>
      <c r="T11" s="188"/>
      <c r="U11" s="189"/>
      <c r="V11" s="189"/>
      <c r="W11" s="234">
        <f t="shared" si="0"/>
        <v>0</v>
      </c>
      <c r="X11" s="234" cm="1">
        <f t="array" ref="X11">_xlfn.IFNA(INDEX($AF$6:$AH$237,MATCH(R11&amp;S11,$AF$6:$AF$237&amp;$AG$6:$AG$237,0),3),0)*2*V11</f>
        <v>0</v>
      </c>
      <c r="Y11" s="234">
        <f t="shared" si="1"/>
        <v>0</v>
      </c>
      <c r="Z11" s="234">
        <f t="shared" si="2"/>
        <v>0</v>
      </c>
      <c r="AA11" s="243"/>
      <c r="AC11" s="22" t="s">
        <v>61</v>
      </c>
      <c r="AF11" s="22" t="s">
        <v>83</v>
      </c>
      <c r="AG11" s="22" t="s">
        <v>77</v>
      </c>
      <c r="AH11" s="22">
        <v>2000</v>
      </c>
    </row>
    <row r="12" spans="1:34" s="22" customFormat="1" ht="36.75" customHeight="1">
      <c r="A12" s="217"/>
      <c r="B12" s="253"/>
      <c r="C12" s="255"/>
      <c r="D12" s="220"/>
      <c r="E12" s="371"/>
      <c r="F12" s="257"/>
      <c r="G12" s="249"/>
      <c r="H12" s="184" t="s">
        <v>99</v>
      </c>
      <c r="I12" s="185"/>
      <c r="J12" s="184" t="s">
        <v>110</v>
      </c>
      <c r="K12" s="185"/>
      <c r="L12" s="184" t="s">
        <v>111</v>
      </c>
      <c r="M12" s="184" t="s">
        <v>198</v>
      </c>
      <c r="N12" s="186"/>
      <c r="O12" s="184" t="s">
        <v>110</v>
      </c>
      <c r="P12" s="186"/>
      <c r="Q12" s="187" t="s">
        <v>111</v>
      </c>
      <c r="R12" s="192"/>
      <c r="S12" s="192"/>
      <c r="T12" s="188"/>
      <c r="U12" s="189"/>
      <c r="V12" s="189"/>
      <c r="W12" s="234">
        <f t="shared" si="0"/>
        <v>0</v>
      </c>
      <c r="X12" s="234" cm="1">
        <f t="array" ref="X12">_xlfn.IFNA(INDEX($AF$6:$AH$237,MATCH(R12&amp;S12,$AF$6:$AF$237&amp;$AG$6:$AG$237,0),3),0)*2*V12</f>
        <v>0</v>
      </c>
      <c r="Y12" s="234">
        <f t="shared" si="1"/>
        <v>0</v>
      </c>
      <c r="Z12" s="234">
        <f t="shared" si="2"/>
        <v>0</v>
      </c>
      <c r="AA12" s="243"/>
      <c r="AC12" s="22" t="s">
        <v>62</v>
      </c>
      <c r="AF12" s="22" t="s">
        <v>84</v>
      </c>
      <c r="AG12" s="22" t="s">
        <v>77</v>
      </c>
      <c r="AH12" s="22">
        <v>2700</v>
      </c>
    </row>
    <row r="13" spans="1:34" s="22" customFormat="1" ht="36.75" customHeight="1">
      <c r="A13" s="217"/>
      <c r="B13" s="253"/>
      <c r="C13" s="255"/>
      <c r="D13" s="220"/>
      <c r="E13" s="371"/>
      <c r="F13" s="257"/>
      <c r="G13" s="249"/>
      <c r="H13" s="184" t="s">
        <v>99</v>
      </c>
      <c r="I13" s="185"/>
      <c r="J13" s="184" t="s">
        <v>110</v>
      </c>
      <c r="K13" s="185"/>
      <c r="L13" s="184" t="s">
        <v>111</v>
      </c>
      <c r="M13" s="184" t="s">
        <v>198</v>
      </c>
      <c r="N13" s="186"/>
      <c r="O13" s="184" t="s">
        <v>110</v>
      </c>
      <c r="P13" s="186"/>
      <c r="Q13" s="187" t="s">
        <v>111</v>
      </c>
      <c r="R13" s="192"/>
      <c r="S13" s="192"/>
      <c r="T13" s="188"/>
      <c r="U13" s="189"/>
      <c r="V13" s="189"/>
      <c r="W13" s="234">
        <f t="shared" si="0"/>
        <v>0</v>
      </c>
      <c r="X13" s="234" cm="1">
        <f t="array" ref="X13">_xlfn.IFNA(INDEX($AF$6:$AH$237,MATCH(R13&amp;S13,$AF$6:$AF$237&amp;$AG$6:$AG$237,0),3),0)*2*V13</f>
        <v>0</v>
      </c>
      <c r="Y13" s="234">
        <f t="shared" si="1"/>
        <v>0</v>
      </c>
      <c r="Z13" s="234">
        <f t="shared" si="2"/>
        <v>0</v>
      </c>
      <c r="AA13" s="243"/>
      <c r="AC13" s="22" t="s">
        <v>63</v>
      </c>
      <c r="AF13" s="22" t="s">
        <v>85</v>
      </c>
      <c r="AG13" s="22" t="s">
        <v>77</v>
      </c>
      <c r="AH13" s="22">
        <v>3400</v>
      </c>
    </row>
    <row r="14" spans="1:34" s="22" customFormat="1" ht="36.75" customHeight="1">
      <c r="A14" s="252"/>
      <c r="B14" s="254"/>
      <c r="C14" s="256"/>
      <c r="D14" s="216"/>
      <c r="E14" s="372"/>
      <c r="F14" s="257"/>
      <c r="G14" s="249"/>
      <c r="H14" s="184" t="s">
        <v>99</v>
      </c>
      <c r="I14" s="185"/>
      <c r="J14" s="184" t="s">
        <v>110</v>
      </c>
      <c r="K14" s="185"/>
      <c r="L14" s="184" t="s">
        <v>111</v>
      </c>
      <c r="M14" s="184" t="s">
        <v>198</v>
      </c>
      <c r="N14" s="186"/>
      <c r="O14" s="184" t="s">
        <v>110</v>
      </c>
      <c r="P14" s="186"/>
      <c r="Q14" s="187" t="s">
        <v>111</v>
      </c>
      <c r="R14" s="192"/>
      <c r="S14" s="192"/>
      <c r="T14" s="188"/>
      <c r="U14" s="189"/>
      <c r="V14" s="189"/>
      <c r="W14" s="234">
        <f t="shared" si="0"/>
        <v>0</v>
      </c>
      <c r="X14" s="234" cm="1">
        <f t="array" ref="X14">_xlfn.IFNA(INDEX($AF$6:$AH$237,MATCH(R14&amp;S14,$AF$6:$AF$237&amp;$AG$6:$AG$237,0),3),0)*2*V14</f>
        <v>0</v>
      </c>
      <c r="Y14" s="234">
        <f t="shared" si="1"/>
        <v>0</v>
      </c>
      <c r="Z14" s="234">
        <f t="shared" si="2"/>
        <v>0</v>
      </c>
      <c r="AA14" s="243"/>
      <c r="AC14" s="22" t="s">
        <v>64</v>
      </c>
      <c r="AF14" s="22" t="s">
        <v>86</v>
      </c>
      <c r="AG14" s="22" t="s">
        <v>77</v>
      </c>
      <c r="AH14" s="22">
        <v>3700</v>
      </c>
    </row>
    <row r="15" spans="1:34" s="22" customFormat="1" ht="36.75" customHeight="1" thickBot="1">
      <c r="A15" s="206"/>
      <c r="B15" s="206"/>
      <c r="C15" s="206"/>
      <c r="D15" s="206"/>
      <c r="E15" s="206"/>
      <c r="F15" s="206"/>
      <c r="G15" s="206"/>
      <c r="H15" s="206"/>
      <c r="I15" s="206"/>
      <c r="J15" s="206"/>
      <c r="K15" s="206"/>
      <c r="L15" s="206"/>
      <c r="M15" s="206"/>
      <c r="N15" s="206"/>
      <c r="O15" s="206"/>
      <c r="P15" s="206"/>
      <c r="Q15" s="206"/>
      <c r="R15" s="206"/>
      <c r="S15" s="206"/>
      <c r="T15" s="387">
        <f>C5</f>
        <v>0</v>
      </c>
      <c r="U15" s="387"/>
      <c r="V15" s="387"/>
      <c r="W15" s="222" t="s">
        <v>225</v>
      </c>
      <c r="X15" s="222"/>
      <c r="Y15" s="222" t="s">
        <v>205</v>
      </c>
      <c r="Z15" s="235">
        <f>SUM(Z5:Z14)</f>
        <v>0</v>
      </c>
      <c r="AA15" s="243"/>
      <c r="AC15" s="22" t="s">
        <v>65</v>
      </c>
      <c r="AF15" s="22" t="s">
        <v>87</v>
      </c>
      <c r="AG15" s="22" t="s">
        <v>77</v>
      </c>
      <c r="AH15" s="22">
        <v>3400</v>
      </c>
    </row>
    <row r="16" spans="1:34" s="22" customFormat="1" ht="36.75" customHeight="1" thickBot="1">
      <c r="A16" s="206"/>
      <c r="B16" s="206"/>
      <c r="C16" s="206"/>
      <c r="D16" s="206"/>
      <c r="E16" s="206"/>
      <c r="F16" s="206"/>
      <c r="G16" s="206"/>
      <c r="H16" s="206"/>
      <c r="I16" s="206"/>
      <c r="J16" s="206"/>
      <c r="K16" s="206"/>
      <c r="L16" s="206"/>
      <c r="M16" s="206"/>
      <c r="N16" s="206"/>
      <c r="O16" s="206"/>
      <c r="P16" s="206"/>
      <c r="Q16" s="206"/>
      <c r="R16" s="206"/>
      <c r="S16" s="206"/>
      <c r="T16" s="206"/>
      <c r="U16" s="206"/>
      <c r="V16" s="206"/>
      <c r="W16" s="382" t="s">
        <v>263</v>
      </c>
      <c r="X16" s="382"/>
      <c r="Y16" s="224" t="s">
        <v>224</v>
      </c>
      <c r="Z16" s="271">
        <f>IF(Z15&gt;=160000,"160,000",Z15)</f>
        <v>0</v>
      </c>
      <c r="AA16" s="243" t="s">
        <v>24</v>
      </c>
      <c r="AC16" s="22" t="s">
        <v>66</v>
      </c>
      <c r="AF16" s="22" t="s">
        <v>88</v>
      </c>
      <c r="AG16" s="22" t="s">
        <v>77</v>
      </c>
      <c r="AH16" s="22">
        <v>3500</v>
      </c>
    </row>
    <row r="17" spans="1:34" s="22" customFormat="1" ht="36.75" customHeight="1">
      <c r="A17" s="20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C17" s="22" t="s">
        <v>67</v>
      </c>
      <c r="AF17" s="22" t="s">
        <v>89</v>
      </c>
      <c r="AG17" s="22" t="s">
        <v>77</v>
      </c>
      <c r="AH17" s="22">
        <v>2800</v>
      </c>
    </row>
    <row r="18" spans="1:34" s="22" customFormat="1" ht="36.75" customHeight="1">
      <c r="A18" s="361" t="s">
        <v>238</v>
      </c>
      <c r="B18" s="362" t="s">
        <v>215</v>
      </c>
      <c r="C18" s="362" t="s">
        <v>193</v>
      </c>
      <c r="D18" s="362"/>
      <c r="E18" s="362" t="s">
        <v>234</v>
      </c>
      <c r="F18" s="379" t="s">
        <v>241</v>
      </c>
      <c r="G18" s="383" t="s">
        <v>221</v>
      </c>
      <c r="H18" s="384"/>
      <c r="I18" s="384"/>
      <c r="J18" s="384"/>
      <c r="K18" s="384"/>
      <c r="L18" s="384"/>
      <c r="M18" s="384"/>
      <c r="N18" s="384"/>
      <c r="O18" s="384"/>
      <c r="P18" s="384"/>
      <c r="Q18" s="385"/>
      <c r="R18" s="210" t="s">
        <v>54</v>
      </c>
      <c r="S18" s="210" t="s">
        <v>217</v>
      </c>
      <c r="T18" s="363" t="s">
        <v>208</v>
      </c>
      <c r="U18" s="362" t="s">
        <v>240</v>
      </c>
      <c r="V18" s="364" t="s">
        <v>216</v>
      </c>
      <c r="W18" s="362" t="s">
        <v>20</v>
      </c>
      <c r="X18" s="362" t="s">
        <v>22</v>
      </c>
      <c r="Y18" s="362" t="s">
        <v>21</v>
      </c>
      <c r="Z18" s="381" t="s">
        <v>222</v>
      </c>
      <c r="AA18" s="245"/>
      <c r="AC18" s="22" t="s">
        <v>68</v>
      </c>
      <c r="AF18" s="22" t="s">
        <v>90</v>
      </c>
      <c r="AG18" s="22" t="s">
        <v>77</v>
      </c>
      <c r="AH18" s="22">
        <v>2800</v>
      </c>
    </row>
    <row r="19" spans="1:34" s="22" customFormat="1" ht="36.75" customHeight="1">
      <c r="A19" s="362"/>
      <c r="B19" s="362"/>
      <c r="C19" s="362"/>
      <c r="D19" s="362"/>
      <c r="E19" s="362"/>
      <c r="F19" s="380"/>
      <c r="G19" s="365" t="s">
        <v>292</v>
      </c>
      <c r="H19" s="386"/>
      <c r="I19" s="386"/>
      <c r="J19" s="386"/>
      <c r="K19" s="386"/>
      <c r="L19" s="386"/>
      <c r="M19" s="386"/>
      <c r="N19" s="386"/>
      <c r="O19" s="386"/>
      <c r="P19" s="386"/>
      <c r="Q19" s="366"/>
      <c r="R19" s="209" t="s">
        <v>218</v>
      </c>
      <c r="S19" s="209" t="s">
        <v>219</v>
      </c>
      <c r="T19" s="365"/>
      <c r="U19" s="362"/>
      <c r="V19" s="366"/>
      <c r="W19" s="362"/>
      <c r="X19" s="362"/>
      <c r="Y19" s="362"/>
      <c r="Z19" s="381"/>
      <c r="AA19" s="245"/>
      <c r="AC19" s="22" t="s">
        <v>69</v>
      </c>
      <c r="AF19" s="22" t="s">
        <v>91</v>
      </c>
      <c r="AG19" s="22" t="s">
        <v>77</v>
      </c>
      <c r="AH19" s="22">
        <v>1600</v>
      </c>
    </row>
    <row r="20" spans="1:34" s="22" customFormat="1" ht="36.75" customHeight="1">
      <c r="A20" s="221">
        <v>2</v>
      </c>
      <c r="B20" s="214"/>
      <c r="C20" s="214"/>
      <c r="D20" s="219" t="s">
        <v>223</v>
      </c>
      <c r="E20" s="370">
        <f>'（様式1-2）出張一覧表（見積出張　細目）'!E20</f>
        <v>0</v>
      </c>
      <c r="F20" s="257"/>
      <c r="G20" s="249"/>
      <c r="H20" s="184" t="s">
        <v>99</v>
      </c>
      <c r="I20" s="185"/>
      <c r="J20" s="184" t="s">
        <v>110</v>
      </c>
      <c r="K20" s="185"/>
      <c r="L20" s="184" t="s">
        <v>111</v>
      </c>
      <c r="M20" s="184" t="s">
        <v>198</v>
      </c>
      <c r="N20" s="186"/>
      <c r="O20" s="184" t="s">
        <v>110</v>
      </c>
      <c r="P20" s="186"/>
      <c r="Q20" s="187" t="s">
        <v>111</v>
      </c>
      <c r="R20" s="192"/>
      <c r="S20" s="192"/>
      <c r="T20" s="188"/>
      <c r="U20" s="189"/>
      <c r="V20" s="189"/>
      <c r="W20" s="234">
        <f>T20*14300</f>
        <v>0</v>
      </c>
      <c r="X20" s="234" cm="1">
        <f t="array" ref="X20">_xlfn.IFNA(INDEX($AF$6:$AH$237,MATCH(R20&amp;S20,$AF$6:$AF$237&amp;$AG$6:$AG$237,0),3),0)*2*V20</f>
        <v>0</v>
      </c>
      <c r="Y20" s="234">
        <f>(U20-T20)*9800</f>
        <v>0</v>
      </c>
      <c r="Z20" s="234">
        <f>SUM(W20:Y20)</f>
        <v>0</v>
      </c>
      <c r="AA20" s="243"/>
      <c r="AC20" s="22" t="s">
        <v>70</v>
      </c>
      <c r="AF20" s="22" t="s">
        <v>92</v>
      </c>
      <c r="AG20" s="22" t="s">
        <v>77</v>
      </c>
      <c r="AH20" s="22">
        <v>2200</v>
      </c>
    </row>
    <row r="21" spans="1:34" s="22" customFormat="1" ht="36.75" customHeight="1">
      <c r="A21" s="217"/>
      <c r="B21" s="253"/>
      <c r="C21" s="255"/>
      <c r="D21" s="220"/>
      <c r="E21" s="371"/>
      <c r="F21" s="257"/>
      <c r="G21" s="249"/>
      <c r="H21" s="184" t="s">
        <v>99</v>
      </c>
      <c r="I21" s="185"/>
      <c r="J21" s="184" t="s">
        <v>110</v>
      </c>
      <c r="K21" s="185"/>
      <c r="L21" s="184" t="s">
        <v>111</v>
      </c>
      <c r="M21" s="184" t="s">
        <v>198</v>
      </c>
      <c r="N21" s="186"/>
      <c r="O21" s="184" t="s">
        <v>110</v>
      </c>
      <c r="P21" s="186"/>
      <c r="Q21" s="187" t="s">
        <v>111</v>
      </c>
      <c r="R21" s="192"/>
      <c r="S21" s="192"/>
      <c r="T21" s="188"/>
      <c r="U21" s="189"/>
      <c r="V21" s="189"/>
      <c r="W21" s="234">
        <f t="shared" ref="W21:W29" si="3">T21*14300</f>
        <v>0</v>
      </c>
      <c r="X21" s="234" cm="1">
        <f t="array" ref="X21">_xlfn.IFNA(INDEX($AF$6:$AH$237,MATCH(R21&amp;S21,$AF$6:$AF$237&amp;$AG$6:$AG$237,0),3),0)*2*V21</f>
        <v>0</v>
      </c>
      <c r="Y21" s="234">
        <f t="shared" ref="Y21:Y29" si="4">(U21-T21)*9800</f>
        <v>0</v>
      </c>
      <c r="Z21" s="234">
        <f>SUM(W21:Y21)</f>
        <v>0</v>
      </c>
      <c r="AA21" s="243"/>
      <c r="AC21" s="22" t="s">
        <v>71</v>
      </c>
      <c r="AF21" s="22" t="s">
        <v>93</v>
      </c>
      <c r="AG21" s="22" t="s">
        <v>77</v>
      </c>
      <c r="AH21" s="22">
        <v>1600</v>
      </c>
    </row>
    <row r="22" spans="1:34" s="22" customFormat="1" ht="36.75" customHeight="1">
      <c r="A22" s="217"/>
      <c r="B22" s="253"/>
      <c r="C22" s="255"/>
      <c r="D22" s="220"/>
      <c r="E22" s="371"/>
      <c r="F22" s="257"/>
      <c r="G22" s="249"/>
      <c r="H22" s="184" t="s">
        <v>99</v>
      </c>
      <c r="I22" s="185"/>
      <c r="J22" s="184" t="s">
        <v>110</v>
      </c>
      <c r="K22" s="185"/>
      <c r="L22" s="184" t="s">
        <v>111</v>
      </c>
      <c r="M22" s="184" t="s">
        <v>198</v>
      </c>
      <c r="N22" s="186"/>
      <c r="O22" s="184" t="s">
        <v>110</v>
      </c>
      <c r="P22" s="186"/>
      <c r="Q22" s="187" t="s">
        <v>111</v>
      </c>
      <c r="R22" s="192"/>
      <c r="S22" s="192"/>
      <c r="T22" s="188"/>
      <c r="U22" s="189"/>
      <c r="V22" s="189"/>
      <c r="W22" s="234">
        <f t="shared" si="3"/>
        <v>0</v>
      </c>
      <c r="X22" s="234" cm="1">
        <f t="array" ref="X22">_xlfn.IFNA(INDEX($AF$6:$AH$237,MATCH(R22&amp;S22,$AF$6:$AF$237&amp;$AG$6:$AG$237,0),3),0)*2*V22</f>
        <v>0</v>
      </c>
      <c r="Y22" s="234">
        <f t="shared" si="4"/>
        <v>0</v>
      </c>
      <c r="Z22" s="234">
        <f>SUM(W22:Y22)</f>
        <v>0</v>
      </c>
      <c r="AA22" s="243"/>
      <c r="AC22" s="22" t="s">
        <v>72</v>
      </c>
      <c r="AF22" s="22" t="s">
        <v>94</v>
      </c>
      <c r="AG22" s="22" t="s">
        <v>77</v>
      </c>
      <c r="AH22" s="22">
        <v>700</v>
      </c>
    </row>
    <row r="23" spans="1:34" s="22" customFormat="1" ht="36.75" customHeight="1">
      <c r="A23" s="217"/>
      <c r="B23" s="253"/>
      <c r="C23" s="255"/>
      <c r="D23" s="220"/>
      <c r="E23" s="371"/>
      <c r="F23" s="257"/>
      <c r="G23" s="249"/>
      <c r="H23" s="184" t="s">
        <v>99</v>
      </c>
      <c r="I23" s="185"/>
      <c r="J23" s="184" t="s">
        <v>110</v>
      </c>
      <c r="K23" s="185"/>
      <c r="L23" s="184" t="s">
        <v>111</v>
      </c>
      <c r="M23" s="184" t="s">
        <v>198</v>
      </c>
      <c r="N23" s="186"/>
      <c r="O23" s="184" t="s">
        <v>110</v>
      </c>
      <c r="P23" s="186"/>
      <c r="Q23" s="187" t="s">
        <v>111</v>
      </c>
      <c r="R23" s="192"/>
      <c r="S23" s="192"/>
      <c r="T23" s="188"/>
      <c r="U23" s="189"/>
      <c r="V23" s="189"/>
      <c r="W23" s="234">
        <f t="shared" si="3"/>
        <v>0</v>
      </c>
      <c r="X23" s="234" cm="1">
        <f t="array" ref="X23">_xlfn.IFNA(INDEX($AF$6:$AH$237,MATCH(R23&amp;S23,$AF$6:$AF$237&amp;$AG$6:$AG$237,0),3),0)*2*V23</f>
        <v>0</v>
      </c>
      <c r="Y23" s="234">
        <f t="shared" si="4"/>
        <v>0</v>
      </c>
      <c r="Z23" s="234">
        <f>SUM(W23:Y23)</f>
        <v>0</v>
      </c>
      <c r="AA23" s="243"/>
      <c r="AC23" s="22" t="s">
        <v>73</v>
      </c>
      <c r="AF23" s="22" t="s">
        <v>95</v>
      </c>
      <c r="AG23" s="22" t="s">
        <v>77</v>
      </c>
      <c r="AH23" s="22">
        <v>1200</v>
      </c>
    </row>
    <row r="24" spans="1:34" s="22" customFormat="1" ht="36.75" customHeight="1">
      <c r="A24" s="217"/>
      <c r="B24" s="253"/>
      <c r="C24" s="255"/>
      <c r="D24" s="220"/>
      <c r="E24" s="371"/>
      <c r="F24" s="257"/>
      <c r="G24" s="249"/>
      <c r="H24" s="184" t="s">
        <v>99</v>
      </c>
      <c r="I24" s="185"/>
      <c r="J24" s="184" t="s">
        <v>110</v>
      </c>
      <c r="K24" s="185"/>
      <c r="L24" s="184" t="s">
        <v>111</v>
      </c>
      <c r="M24" s="184" t="s">
        <v>198</v>
      </c>
      <c r="N24" s="186"/>
      <c r="O24" s="184" t="s">
        <v>110</v>
      </c>
      <c r="P24" s="186"/>
      <c r="Q24" s="187" t="s">
        <v>111</v>
      </c>
      <c r="R24" s="192"/>
      <c r="S24" s="192"/>
      <c r="T24" s="188"/>
      <c r="U24" s="189"/>
      <c r="V24" s="189"/>
      <c r="W24" s="234">
        <f t="shared" si="3"/>
        <v>0</v>
      </c>
      <c r="X24" s="234" cm="1">
        <f t="array" ref="X24">_xlfn.IFNA(INDEX($AF$6:$AH$237,MATCH(R24&amp;S24,$AF$6:$AF$237&amp;$AG$6:$AG$237,0),3),0)*2*V24</f>
        <v>0</v>
      </c>
      <c r="Y24" s="234">
        <f t="shared" si="4"/>
        <v>0</v>
      </c>
      <c r="Z24" s="234">
        <f t="shared" ref="Z24" si="5">SUM(W24:Y24)</f>
        <v>0</v>
      </c>
      <c r="AA24" s="243"/>
      <c r="AC24" s="22" t="s">
        <v>275</v>
      </c>
      <c r="AF24" s="22" t="s">
        <v>275</v>
      </c>
      <c r="AG24" s="22" t="s">
        <v>77</v>
      </c>
      <c r="AH24" s="22">
        <v>5200</v>
      </c>
    </row>
    <row r="25" spans="1:34" s="22" customFormat="1" ht="36.75" customHeight="1">
      <c r="A25" s="217"/>
      <c r="B25" s="253"/>
      <c r="C25" s="255"/>
      <c r="D25" s="220"/>
      <c r="E25" s="371"/>
      <c r="F25" s="257"/>
      <c r="G25" s="249"/>
      <c r="H25" s="184" t="s">
        <v>99</v>
      </c>
      <c r="I25" s="185"/>
      <c r="J25" s="184" t="s">
        <v>110</v>
      </c>
      <c r="K25" s="185"/>
      <c r="L25" s="184" t="s">
        <v>111</v>
      </c>
      <c r="M25" s="184" t="s">
        <v>198</v>
      </c>
      <c r="N25" s="186"/>
      <c r="O25" s="184" t="s">
        <v>110</v>
      </c>
      <c r="P25" s="186"/>
      <c r="Q25" s="187" t="s">
        <v>111</v>
      </c>
      <c r="R25" s="192"/>
      <c r="S25" s="192"/>
      <c r="T25" s="188"/>
      <c r="U25" s="189"/>
      <c r="V25" s="189"/>
      <c r="W25" s="234">
        <f t="shared" si="3"/>
        <v>0</v>
      </c>
      <c r="X25" s="234" cm="1">
        <f t="array" ref="X25">_xlfn.IFNA(INDEX($AF$6:$AH$237,MATCH(R25&amp;S25,$AF$6:$AF$237&amp;$AG$6:$AG$237,0),3),0)*2*V25</f>
        <v>0</v>
      </c>
      <c r="Y25" s="234">
        <f t="shared" si="4"/>
        <v>0</v>
      </c>
      <c r="Z25" s="234">
        <f>SUM(W25:Y25)</f>
        <v>0</v>
      </c>
      <c r="AA25" s="243"/>
      <c r="AF25" s="22" t="s">
        <v>78</v>
      </c>
      <c r="AG25" s="22" t="s">
        <v>79</v>
      </c>
      <c r="AH25" s="22">
        <v>2000</v>
      </c>
    </row>
    <row r="26" spans="1:34" s="22" customFormat="1" ht="36.75" customHeight="1">
      <c r="A26" s="217"/>
      <c r="B26" s="253"/>
      <c r="C26" s="255"/>
      <c r="D26" s="220"/>
      <c r="E26" s="371"/>
      <c r="F26" s="257"/>
      <c r="G26" s="249"/>
      <c r="H26" s="184" t="s">
        <v>99</v>
      </c>
      <c r="I26" s="185"/>
      <c r="J26" s="184" t="s">
        <v>110</v>
      </c>
      <c r="K26" s="185"/>
      <c r="L26" s="184" t="s">
        <v>111</v>
      </c>
      <c r="M26" s="184" t="s">
        <v>198</v>
      </c>
      <c r="N26" s="186"/>
      <c r="O26" s="184" t="s">
        <v>110</v>
      </c>
      <c r="P26" s="186"/>
      <c r="Q26" s="187" t="s">
        <v>111</v>
      </c>
      <c r="R26" s="192"/>
      <c r="S26" s="192"/>
      <c r="T26" s="188"/>
      <c r="U26" s="189"/>
      <c r="V26" s="189"/>
      <c r="W26" s="234">
        <f t="shared" si="3"/>
        <v>0</v>
      </c>
      <c r="X26" s="234" cm="1">
        <f t="array" ref="X26">_xlfn.IFNA(INDEX($AF$6:$AH$237,MATCH(R26&amp;S26,$AF$6:$AF$237&amp;$AG$6:$AG$237,0),3),0)*2*V26</f>
        <v>0</v>
      </c>
      <c r="Y26" s="234">
        <f t="shared" si="4"/>
        <v>0</v>
      </c>
      <c r="Z26" s="234">
        <f>SUM(W26:Y26)</f>
        <v>0</v>
      </c>
      <c r="AA26" s="243"/>
      <c r="AF26" s="22" t="s">
        <v>80</v>
      </c>
      <c r="AG26" s="22" t="s">
        <v>79</v>
      </c>
      <c r="AH26" s="22">
        <v>2900</v>
      </c>
    </row>
    <row r="27" spans="1:34" s="22" customFormat="1" ht="36.75" customHeight="1">
      <c r="A27" s="217"/>
      <c r="B27" s="253"/>
      <c r="C27" s="255"/>
      <c r="D27" s="220"/>
      <c r="E27" s="371"/>
      <c r="F27" s="257"/>
      <c r="G27" s="249"/>
      <c r="H27" s="184" t="s">
        <v>99</v>
      </c>
      <c r="I27" s="185"/>
      <c r="J27" s="184" t="s">
        <v>110</v>
      </c>
      <c r="K27" s="185"/>
      <c r="L27" s="184" t="s">
        <v>111</v>
      </c>
      <c r="M27" s="184" t="s">
        <v>198</v>
      </c>
      <c r="N27" s="186"/>
      <c r="O27" s="184" t="s">
        <v>110</v>
      </c>
      <c r="P27" s="186"/>
      <c r="Q27" s="187" t="s">
        <v>111</v>
      </c>
      <c r="R27" s="192"/>
      <c r="S27" s="192"/>
      <c r="T27" s="188"/>
      <c r="U27" s="189"/>
      <c r="V27" s="189"/>
      <c r="W27" s="234">
        <f t="shared" si="3"/>
        <v>0</v>
      </c>
      <c r="X27" s="234" cm="1">
        <f t="array" ref="X27">_xlfn.IFNA(INDEX($AF$6:$AH$237,MATCH(R27&amp;S27,$AF$6:$AF$237&amp;$AG$6:$AG$237,0),3),0)*2*V27</f>
        <v>0</v>
      </c>
      <c r="Y27" s="234">
        <f t="shared" si="4"/>
        <v>0</v>
      </c>
      <c r="Z27" s="234">
        <f>SUM(W27:Y27)</f>
        <v>0</v>
      </c>
      <c r="AA27" s="243"/>
      <c r="AB27" s="191"/>
      <c r="AF27" s="22" t="s">
        <v>77</v>
      </c>
      <c r="AG27" s="22" t="s">
        <v>79</v>
      </c>
      <c r="AH27" s="22">
        <v>1500</v>
      </c>
    </row>
    <row r="28" spans="1:34" s="22" customFormat="1" ht="36.75" customHeight="1">
      <c r="A28" s="217"/>
      <c r="B28" s="253"/>
      <c r="C28" s="255"/>
      <c r="D28" s="220"/>
      <c r="E28" s="371"/>
      <c r="F28" s="257"/>
      <c r="G28" s="249"/>
      <c r="H28" s="184" t="s">
        <v>99</v>
      </c>
      <c r="I28" s="185"/>
      <c r="J28" s="184" t="s">
        <v>110</v>
      </c>
      <c r="K28" s="185"/>
      <c r="L28" s="184" t="s">
        <v>111</v>
      </c>
      <c r="M28" s="184" t="s">
        <v>198</v>
      </c>
      <c r="N28" s="186"/>
      <c r="O28" s="184" t="s">
        <v>110</v>
      </c>
      <c r="P28" s="186"/>
      <c r="Q28" s="187" t="s">
        <v>111</v>
      </c>
      <c r="R28" s="192"/>
      <c r="S28" s="192"/>
      <c r="T28" s="188"/>
      <c r="U28" s="189"/>
      <c r="V28" s="189"/>
      <c r="W28" s="234">
        <f t="shared" si="3"/>
        <v>0</v>
      </c>
      <c r="X28" s="234" cm="1">
        <f t="array" ref="X28">_xlfn.IFNA(INDEX($AF$6:$AH$237,MATCH(R28&amp;S28,$AF$6:$AF$237&amp;$AG$6:$AG$237,0),3),0)*2*V28</f>
        <v>0</v>
      </c>
      <c r="Y28" s="234">
        <f t="shared" si="4"/>
        <v>0</v>
      </c>
      <c r="Z28" s="234">
        <f>SUM(W28:Y28)</f>
        <v>0</v>
      </c>
      <c r="AA28" s="243"/>
      <c r="AB28" s="191"/>
      <c r="AF28" s="22" t="s">
        <v>81</v>
      </c>
      <c r="AG28" s="22" t="s">
        <v>79</v>
      </c>
      <c r="AH28" s="22">
        <v>2200</v>
      </c>
    </row>
    <row r="29" spans="1:34" s="22" customFormat="1" ht="36.75" customHeight="1">
      <c r="A29" s="215"/>
      <c r="B29" s="254"/>
      <c r="C29" s="256"/>
      <c r="D29" s="216"/>
      <c r="E29" s="372"/>
      <c r="F29" s="257"/>
      <c r="G29" s="249"/>
      <c r="H29" s="184" t="s">
        <v>99</v>
      </c>
      <c r="I29" s="185"/>
      <c r="J29" s="184" t="s">
        <v>110</v>
      </c>
      <c r="K29" s="185"/>
      <c r="L29" s="184" t="s">
        <v>111</v>
      </c>
      <c r="M29" s="184" t="s">
        <v>198</v>
      </c>
      <c r="N29" s="186"/>
      <c r="O29" s="184" t="s">
        <v>110</v>
      </c>
      <c r="P29" s="186"/>
      <c r="Q29" s="187" t="s">
        <v>111</v>
      </c>
      <c r="R29" s="192"/>
      <c r="S29" s="192"/>
      <c r="T29" s="188"/>
      <c r="U29" s="189"/>
      <c r="V29" s="189"/>
      <c r="W29" s="234">
        <f t="shared" si="3"/>
        <v>0</v>
      </c>
      <c r="X29" s="234" cm="1">
        <f t="array" ref="X29">_xlfn.IFNA(INDEX($AF$6:$AH$237,MATCH(R29&amp;S29,$AF$6:$AF$237&amp;$AG$6:$AG$237,0),3),0)*2*V29</f>
        <v>0</v>
      </c>
      <c r="Y29" s="234">
        <f t="shared" si="4"/>
        <v>0</v>
      </c>
      <c r="Z29" s="234">
        <f>SUM(W29:Y29)</f>
        <v>0</v>
      </c>
      <c r="AA29" s="243"/>
      <c r="AB29" s="191"/>
      <c r="AC29" s="22" t="s">
        <v>282</v>
      </c>
      <c r="AF29" s="22" t="s">
        <v>82</v>
      </c>
      <c r="AG29" s="22" t="s">
        <v>79</v>
      </c>
      <c r="AH29" s="22">
        <v>3500</v>
      </c>
    </row>
    <row r="30" spans="1:34" s="22" customFormat="1" ht="36.75" customHeight="1" thickBot="1">
      <c r="A30" s="206"/>
      <c r="B30" s="206"/>
      <c r="C30" s="206"/>
      <c r="D30" s="206"/>
      <c r="E30" s="206"/>
      <c r="F30" s="206"/>
      <c r="G30" s="206"/>
      <c r="H30" s="206"/>
      <c r="I30" s="206"/>
      <c r="J30" s="206"/>
      <c r="K30" s="206"/>
      <c r="L30" s="206"/>
      <c r="M30" s="206"/>
      <c r="N30" s="206"/>
      <c r="O30" s="206"/>
      <c r="P30" s="206"/>
      <c r="Q30" s="206"/>
      <c r="R30" s="206"/>
      <c r="S30" s="206"/>
      <c r="T30" s="387">
        <f>C20</f>
        <v>0</v>
      </c>
      <c r="U30" s="387"/>
      <c r="V30" s="387"/>
      <c r="W30" s="222" t="s">
        <v>225</v>
      </c>
      <c r="X30" s="222"/>
      <c r="Y30" s="222" t="s">
        <v>205</v>
      </c>
      <c r="Z30" s="235">
        <f>SUM(Z20:Z29)</f>
        <v>0</v>
      </c>
      <c r="AA30" s="243"/>
      <c r="AB30" s="191"/>
      <c r="AC30" s="22" t="s">
        <v>283</v>
      </c>
      <c r="AF30" s="22" t="s">
        <v>83</v>
      </c>
      <c r="AG30" s="22" t="s">
        <v>79</v>
      </c>
      <c r="AH30" s="22">
        <v>800</v>
      </c>
    </row>
    <row r="31" spans="1:34" s="22" customFormat="1" ht="36.75" customHeight="1" thickBot="1">
      <c r="A31" s="206"/>
      <c r="B31" s="206"/>
      <c r="C31" s="206"/>
      <c r="D31" s="206"/>
      <c r="E31" s="206"/>
      <c r="F31" s="206"/>
      <c r="G31" s="206"/>
      <c r="H31" s="206"/>
      <c r="I31" s="206"/>
      <c r="J31" s="206"/>
      <c r="K31" s="206"/>
      <c r="L31" s="206"/>
      <c r="M31" s="206"/>
      <c r="N31" s="206"/>
      <c r="O31" s="206"/>
      <c r="P31" s="206"/>
      <c r="Q31" s="206"/>
      <c r="R31" s="206"/>
      <c r="S31" s="206"/>
      <c r="T31" s="206"/>
      <c r="U31" s="206"/>
      <c r="V31" s="206"/>
      <c r="W31" s="382" t="s">
        <v>263</v>
      </c>
      <c r="X31" s="382"/>
      <c r="Y31" s="224" t="s">
        <v>224</v>
      </c>
      <c r="Z31" s="271">
        <f>IF(Z30&gt;=160000,"160,000",Z30)</f>
        <v>0</v>
      </c>
      <c r="AA31" s="243" t="s">
        <v>24</v>
      </c>
      <c r="AB31" s="191"/>
      <c r="AC31" s="22" t="s">
        <v>284</v>
      </c>
      <c r="AF31" s="22" t="s">
        <v>84</v>
      </c>
      <c r="AG31" s="22" t="s">
        <v>79</v>
      </c>
      <c r="AH31" s="22">
        <v>1400</v>
      </c>
    </row>
    <row r="32" spans="1:34" s="22" customFormat="1" ht="36.6" customHeight="1" thickBot="1">
      <c r="A32" s="206"/>
      <c r="B32" s="206"/>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191"/>
      <c r="AC32" s="22" t="s">
        <v>285</v>
      </c>
      <c r="AF32" s="22" t="s">
        <v>85</v>
      </c>
      <c r="AG32" s="22" t="s">
        <v>79</v>
      </c>
      <c r="AH32" s="22">
        <v>2300</v>
      </c>
    </row>
    <row r="33" spans="1:34" ht="26.25" thickBot="1">
      <c r="A33" s="193" t="s">
        <v>229</v>
      </c>
      <c r="B33" s="193"/>
      <c r="C33" s="193"/>
      <c r="G33" s="193"/>
      <c r="H33" s="22"/>
      <c r="I33" s="193"/>
      <c r="J33" s="22"/>
      <c r="K33" s="22"/>
      <c r="L33" s="22"/>
      <c r="M33" s="193"/>
      <c r="N33" s="22"/>
      <c r="O33" s="22"/>
      <c r="P33" s="22"/>
      <c r="Q33" s="193"/>
      <c r="Y33" s="225" t="s">
        <v>253</v>
      </c>
      <c r="Z33" s="208" t="s">
        <v>231</v>
      </c>
      <c r="AA33" s="208"/>
      <c r="AC33" s="22" t="s">
        <v>286</v>
      </c>
      <c r="AF33" s="22" t="s">
        <v>86</v>
      </c>
      <c r="AG33" s="22" t="s">
        <v>79</v>
      </c>
      <c r="AH33" s="22">
        <v>2500</v>
      </c>
    </row>
    <row r="34" spans="1:34">
      <c r="AF34" s="3" t="s">
        <v>87</v>
      </c>
      <c r="AG34" s="3" t="s">
        <v>79</v>
      </c>
      <c r="AH34" s="3">
        <v>2200</v>
      </c>
    </row>
    <row r="35" spans="1:34" ht="30.6" customHeight="1">
      <c r="A35" s="361" t="s">
        <v>238</v>
      </c>
      <c r="B35" s="362" t="s">
        <v>215</v>
      </c>
      <c r="C35" s="362" t="s">
        <v>193</v>
      </c>
      <c r="D35" s="362"/>
      <c r="E35" s="362" t="s">
        <v>234</v>
      </c>
      <c r="F35" s="379" t="s">
        <v>241</v>
      </c>
      <c r="G35" s="383" t="s">
        <v>221</v>
      </c>
      <c r="H35" s="384"/>
      <c r="I35" s="384"/>
      <c r="J35" s="384"/>
      <c r="K35" s="384"/>
      <c r="L35" s="384"/>
      <c r="M35" s="384"/>
      <c r="N35" s="384"/>
      <c r="O35" s="384"/>
      <c r="P35" s="384"/>
      <c r="Q35" s="385"/>
      <c r="R35" s="210" t="s">
        <v>54</v>
      </c>
      <c r="S35" s="210" t="s">
        <v>217</v>
      </c>
      <c r="T35" s="363" t="s">
        <v>208</v>
      </c>
      <c r="U35" s="362" t="s">
        <v>240</v>
      </c>
      <c r="V35" s="364" t="s">
        <v>216</v>
      </c>
      <c r="W35" s="362" t="s">
        <v>20</v>
      </c>
      <c r="X35" s="362" t="s">
        <v>22</v>
      </c>
      <c r="Y35" s="362" t="s">
        <v>21</v>
      </c>
      <c r="Z35" s="381" t="s">
        <v>222</v>
      </c>
      <c r="AA35" s="245"/>
      <c r="AF35" s="3" t="s">
        <v>88</v>
      </c>
      <c r="AG35" s="3" t="s">
        <v>79</v>
      </c>
      <c r="AH35" s="3">
        <v>2400</v>
      </c>
    </row>
    <row r="36" spans="1:34" s="22" customFormat="1" ht="36.950000000000003" customHeight="1">
      <c r="A36" s="362"/>
      <c r="B36" s="362"/>
      <c r="C36" s="362"/>
      <c r="D36" s="362"/>
      <c r="E36" s="362"/>
      <c r="F36" s="380"/>
      <c r="G36" s="365" t="s">
        <v>292</v>
      </c>
      <c r="H36" s="386"/>
      <c r="I36" s="386"/>
      <c r="J36" s="386"/>
      <c r="K36" s="386"/>
      <c r="L36" s="386"/>
      <c r="M36" s="386"/>
      <c r="N36" s="386"/>
      <c r="O36" s="386"/>
      <c r="P36" s="386"/>
      <c r="Q36" s="366"/>
      <c r="R36" s="209" t="s">
        <v>218</v>
      </c>
      <c r="S36" s="209" t="s">
        <v>219</v>
      </c>
      <c r="T36" s="365"/>
      <c r="U36" s="362"/>
      <c r="V36" s="366"/>
      <c r="W36" s="362"/>
      <c r="X36" s="362"/>
      <c r="Y36" s="362"/>
      <c r="Z36" s="381"/>
      <c r="AA36" s="245"/>
      <c r="AB36" s="207"/>
      <c r="AC36" s="207"/>
      <c r="AF36" s="3" t="s">
        <v>89</v>
      </c>
      <c r="AG36" s="3" t="s">
        <v>79</v>
      </c>
      <c r="AH36" s="3">
        <v>1600</v>
      </c>
    </row>
    <row r="37" spans="1:34" s="22" customFormat="1" ht="36.75" customHeight="1">
      <c r="A37" s="221">
        <v>3</v>
      </c>
      <c r="B37" s="214"/>
      <c r="C37" s="214"/>
      <c r="D37" s="219" t="s">
        <v>223</v>
      </c>
      <c r="E37" s="370"/>
      <c r="F37" s="257"/>
      <c r="G37" s="249"/>
      <c r="H37" s="184" t="s">
        <v>99</v>
      </c>
      <c r="I37" s="185"/>
      <c r="J37" s="184" t="s">
        <v>110</v>
      </c>
      <c r="K37" s="185"/>
      <c r="L37" s="184" t="s">
        <v>111</v>
      </c>
      <c r="M37" s="184" t="s">
        <v>198</v>
      </c>
      <c r="N37" s="186"/>
      <c r="O37" s="184" t="s">
        <v>110</v>
      </c>
      <c r="P37" s="186"/>
      <c r="Q37" s="187" t="s">
        <v>111</v>
      </c>
      <c r="R37" s="192"/>
      <c r="S37" s="192"/>
      <c r="T37" s="188"/>
      <c r="U37" s="189"/>
      <c r="V37" s="189"/>
      <c r="W37" s="234">
        <f>T37*14300</f>
        <v>0</v>
      </c>
      <c r="X37" s="234" cm="1">
        <f t="array" ref="X37">_xlfn.IFNA(INDEX($AF$6:$AH$237,MATCH(R37&amp;S37,$AF$6:$AF$237&amp;$AG$6:$AG$237,0),3),0)*2*V37</f>
        <v>0</v>
      </c>
      <c r="Y37" s="234">
        <f>(U37-T37)*9800</f>
        <v>0</v>
      </c>
      <c r="Z37" s="234">
        <f>SUM(W37:Y37)</f>
        <v>0</v>
      </c>
      <c r="AA37" s="243"/>
      <c r="AC37" s="191" t="s">
        <v>196</v>
      </c>
      <c r="AF37" s="22" t="s">
        <v>90</v>
      </c>
      <c r="AG37" s="22" t="s">
        <v>79</v>
      </c>
      <c r="AH37" s="22">
        <v>1600</v>
      </c>
    </row>
    <row r="38" spans="1:34" s="22" customFormat="1" ht="36.75" customHeight="1">
      <c r="A38" s="217"/>
      <c r="B38" s="253"/>
      <c r="C38" s="255"/>
      <c r="D38" s="220"/>
      <c r="E38" s="371"/>
      <c r="F38" s="257"/>
      <c r="G38" s="249"/>
      <c r="H38" s="184" t="s">
        <v>99</v>
      </c>
      <c r="I38" s="185"/>
      <c r="J38" s="184" t="s">
        <v>110</v>
      </c>
      <c r="K38" s="185"/>
      <c r="L38" s="184" t="s">
        <v>111</v>
      </c>
      <c r="M38" s="184" t="s">
        <v>198</v>
      </c>
      <c r="N38" s="186"/>
      <c r="O38" s="184" t="s">
        <v>110</v>
      </c>
      <c r="P38" s="186"/>
      <c r="Q38" s="187" t="s">
        <v>111</v>
      </c>
      <c r="R38" s="192"/>
      <c r="S38" s="192"/>
      <c r="T38" s="188"/>
      <c r="U38" s="189"/>
      <c r="V38" s="189"/>
      <c r="W38" s="234">
        <f t="shared" ref="W38:W46" si="6">T38*14300</f>
        <v>0</v>
      </c>
      <c r="X38" s="234" cm="1">
        <f t="array" ref="X38">_xlfn.IFNA(INDEX($AF$6:$AH$237,MATCH(R38&amp;S38,$AF$6:$AF$237&amp;$AG$6:$AG$237,0),3),0)*2*V38</f>
        <v>0</v>
      </c>
      <c r="Y38" s="234">
        <f t="shared" ref="Y38:Y46" si="7">(U38-T38)*9800</f>
        <v>0</v>
      </c>
      <c r="Z38" s="234">
        <f t="shared" ref="Z38:Z46" si="8">SUM(W38:Y38)</f>
        <v>0</v>
      </c>
      <c r="AA38" s="243"/>
      <c r="AC38" s="191" t="s">
        <v>197</v>
      </c>
      <c r="AF38" s="22" t="s">
        <v>91</v>
      </c>
      <c r="AG38" s="22" t="s">
        <v>79</v>
      </c>
      <c r="AH38" s="22">
        <v>700</v>
      </c>
    </row>
    <row r="39" spans="1:34" s="22" customFormat="1" ht="36.75" customHeight="1">
      <c r="A39" s="217"/>
      <c r="B39" s="253"/>
      <c r="C39" s="255"/>
      <c r="D39" s="220"/>
      <c r="E39" s="371"/>
      <c r="F39" s="257"/>
      <c r="G39" s="249"/>
      <c r="H39" s="184" t="s">
        <v>99</v>
      </c>
      <c r="I39" s="185"/>
      <c r="J39" s="184" t="s">
        <v>110</v>
      </c>
      <c r="K39" s="185"/>
      <c r="L39" s="184" t="s">
        <v>111</v>
      </c>
      <c r="M39" s="184" t="s">
        <v>198</v>
      </c>
      <c r="N39" s="186"/>
      <c r="O39" s="184" t="s">
        <v>110</v>
      </c>
      <c r="P39" s="186"/>
      <c r="Q39" s="187" t="s">
        <v>111</v>
      </c>
      <c r="R39" s="192"/>
      <c r="S39" s="192"/>
      <c r="T39" s="188"/>
      <c r="U39" s="189"/>
      <c r="V39" s="189"/>
      <c r="W39" s="234">
        <f t="shared" si="6"/>
        <v>0</v>
      </c>
      <c r="X39" s="234" cm="1">
        <f t="array" ref="X39">_xlfn.IFNA(INDEX($AF$6:$AH$237,MATCH(R39&amp;S39,$AF$6:$AF$237&amp;$AG$6:$AG$237,0),3),0)*2*V39</f>
        <v>0</v>
      </c>
      <c r="Y39" s="234">
        <f t="shared" si="7"/>
        <v>0</v>
      </c>
      <c r="Z39" s="234">
        <f t="shared" si="8"/>
        <v>0</v>
      </c>
      <c r="AA39" s="243"/>
      <c r="AC39" s="204" t="s">
        <v>206</v>
      </c>
      <c r="AD39" s="205"/>
      <c r="AF39" s="22" t="s">
        <v>92</v>
      </c>
      <c r="AG39" s="22" t="s">
        <v>79</v>
      </c>
      <c r="AH39" s="22">
        <v>800</v>
      </c>
    </row>
    <row r="40" spans="1:34" s="22" customFormat="1" ht="36.75" customHeight="1">
      <c r="A40" s="217"/>
      <c r="B40" s="253"/>
      <c r="C40" s="255"/>
      <c r="D40" s="220"/>
      <c r="E40" s="371"/>
      <c r="F40" s="257"/>
      <c r="G40" s="249"/>
      <c r="H40" s="184" t="s">
        <v>99</v>
      </c>
      <c r="I40" s="185"/>
      <c r="J40" s="184" t="s">
        <v>110</v>
      </c>
      <c r="K40" s="185"/>
      <c r="L40" s="184" t="s">
        <v>111</v>
      </c>
      <c r="M40" s="184" t="s">
        <v>198</v>
      </c>
      <c r="N40" s="186"/>
      <c r="O40" s="184" t="s">
        <v>110</v>
      </c>
      <c r="P40" s="186"/>
      <c r="Q40" s="187" t="s">
        <v>111</v>
      </c>
      <c r="R40" s="192"/>
      <c r="S40" s="192"/>
      <c r="T40" s="188"/>
      <c r="U40" s="189"/>
      <c r="V40" s="189"/>
      <c r="W40" s="234">
        <f t="shared" si="6"/>
        <v>0</v>
      </c>
      <c r="X40" s="234" cm="1">
        <f t="array" ref="X40">_xlfn.IFNA(INDEX($AF$6:$AH$237,MATCH(R40&amp;S40,$AF$6:$AF$237&amp;$AG$6:$AG$237,0),3),0)*2*V40</f>
        <v>0</v>
      </c>
      <c r="Y40" s="234">
        <f t="shared" si="7"/>
        <v>0</v>
      </c>
      <c r="Z40" s="234">
        <f t="shared" si="8"/>
        <v>0</v>
      </c>
      <c r="AA40" s="243"/>
      <c r="AC40" s="204" t="s">
        <v>207</v>
      </c>
      <c r="AD40" s="205"/>
      <c r="AF40" s="22" t="s">
        <v>93</v>
      </c>
      <c r="AG40" s="22" t="s">
        <v>79</v>
      </c>
      <c r="AH40" s="22">
        <v>300</v>
      </c>
    </row>
    <row r="41" spans="1:34" s="22" customFormat="1" ht="36.75" customHeight="1">
      <c r="A41" s="217"/>
      <c r="B41" s="253"/>
      <c r="C41" s="255"/>
      <c r="D41" s="220"/>
      <c r="E41" s="371"/>
      <c r="F41" s="257"/>
      <c r="G41" s="249"/>
      <c r="H41" s="184" t="s">
        <v>99</v>
      </c>
      <c r="I41" s="185"/>
      <c r="J41" s="184" t="s">
        <v>110</v>
      </c>
      <c r="K41" s="185"/>
      <c r="L41" s="184" t="s">
        <v>111</v>
      </c>
      <c r="M41" s="184" t="s">
        <v>198</v>
      </c>
      <c r="N41" s="186"/>
      <c r="O41" s="184" t="s">
        <v>110</v>
      </c>
      <c r="P41" s="186"/>
      <c r="Q41" s="187" t="s">
        <v>111</v>
      </c>
      <c r="R41" s="192"/>
      <c r="S41" s="192"/>
      <c r="T41" s="188"/>
      <c r="U41" s="189"/>
      <c r="V41" s="189"/>
      <c r="W41" s="234">
        <f t="shared" si="6"/>
        <v>0</v>
      </c>
      <c r="X41" s="234" cm="1">
        <f t="array" ref="X41">_xlfn.IFNA(INDEX($AF$6:$AH$237,MATCH(R41&amp;S41,$AF$6:$AF$237&amp;$AG$6:$AG$237,0),3),0)*2*V41</f>
        <v>0</v>
      </c>
      <c r="Y41" s="234">
        <f t="shared" si="7"/>
        <v>0</v>
      </c>
      <c r="Z41" s="234">
        <f t="shared" si="8"/>
        <v>0</v>
      </c>
      <c r="AA41" s="243"/>
      <c r="AF41" s="22" t="s">
        <v>94</v>
      </c>
      <c r="AG41" s="22" t="s">
        <v>79</v>
      </c>
      <c r="AH41" s="22">
        <v>1000</v>
      </c>
    </row>
    <row r="42" spans="1:34" s="22" customFormat="1" ht="36.75" customHeight="1">
      <c r="A42" s="217"/>
      <c r="B42" s="253"/>
      <c r="C42" s="255"/>
      <c r="D42" s="220"/>
      <c r="E42" s="371"/>
      <c r="F42" s="257"/>
      <c r="G42" s="249"/>
      <c r="H42" s="184" t="s">
        <v>99</v>
      </c>
      <c r="I42" s="185"/>
      <c r="J42" s="184" t="s">
        <v>110</v>
      </c>
      <c r="K42" s="185"/>
      <c r="L42" s="184" t="s">
        <v>111</v>
      </c>
      <c r="M42" s="184" t="s">
        <v>198</v>
      </c>
      <c r="N42" s="186"/>
      <c r="O42" s="184" t="s">
        <v>110</v>
      </c>
      <c r="P42" s="186"/>
      <c r="Q42" s="187" t="s">
        <v>111</v>
      </c>
      <c r="R42" s="192"/>
      <c r="S42" s="192"/>
      <c r="T42" s="188"/>
      <c r="U42" s="189"/>
      <c r="V42" s="189"/>
      <c r="W42" s="234">
        <f t="shared" si="6"/>
        <v>0</v>
      </c>
      <c r="X42" s="234" cm="1">
        <f t="array" ref="X42">_xlfn.IFNA(INDEX($AF$6:$AH$237,MATCH(R42&amp;S42,$AF$6:$AF$237&amp;$AG$6:$AG$237,0),3),0)*2*V42</f>
        <v>0</v>
      </c>
      <c r="Y42" s="234">
        <f t="shared" si="7"/>
        <v>0</v>
      </c>
      <c r="Z42" s="234">
        <f t="shared" si="8"/>
        <v>0</v>
      </c>
      <c r="AA42" s="243"/>
      <c r="AF42" s="22" t="s">
        <v>95</v>
      </c>
      <c r="AG42" s="22" t="s">
        <v>79</v>
      </c>
      <c r="AH42" s="22">
        <v>1800</v>
      </c>
    </row>
    <row r="43" spans="1:34" s="22" customFormat="1" ht="36.75" customHeight="1">
      <c r="A43" s="217"/>
      <c r="B43" s="253"/>
      <c r="C43" s="255"/>
      <c r="D43" s="220"/>
      <c r="E43" s="371"/>
      <c r="F43" s="257"/>
      <c r="G43" s="249"/>
      <c r="H43" s="184" t="s">
        <v>99</v>
      </c>
      <c r="I43" s="185"/>
      <c r="J43" s="184" t="s">
        <v>110</v>
      </c>
      <c r="K43" s="185"/>
      <c r="L43" s="184" t="s">
        <v>111</v>
      </c>
      <c r="M43" s="184" t="s">
        <v>198</v>
      </c>
      <c r="N43" s="186"/>
      <c r="O43" s="184" t="s">
        <v>110</v>
      </c>
      <c r="P43" s="186"/>
      <c r="Q43" s="187" t="s">
        <v>111</v>
      </c>
      <c r="R43" s="192"/>
      <c r="S43" s="192"/>
      <c r="T43" s="188"/>
      <c r="U43" s="189"/>
      <c r="V43" s="189"/>
      <c r="W43" s="234">
        <f t="shared" si="6"/>
        <v>0</v>
      </c>
      <c r="X43" s="234" cm="1">
        <f t="array" ref="X43">_xlfn.IFNA(INDEX($AF$6:$AH$237,MATCH(R43&amp;S43,$AF$6:$AF$237&amp;$AG$6:$AG$237,0),3),0)*2*V43</f>
        <v>0</v>
      </c>
      <c r="Y43" s="234">
        <f t="shared" si="7"/>
        <v>0</v>
      </c>
      <c r="Z43" s="234">
        <f t="shared" si="8"/>
        <v>0</v>
      </c>
      <c r="AA43" s="243"/>
      <c r="AF43" s="22" t="s">
        <v>275</v>
      </c>
      <c r="AG43" s="22" t="s">
        <v>56</v>
      </c>
      <c r="AH43" s="22">
        <v>5200</v>
      </c>
    </row>
    <row r="44" spans="1:34" s="22" customFormat="1" ht="36.75" customHeight="1">
      <c r="A44" s="217"/>
      <c r="B44" s="253"/>
      <c r="C44" s="255"/>
      <c r="D44" s="220"/>
      <c r="E44" s="371"/>
      <c r="F44" s="257"/>
      <c r="G44" s="249"/>
      <c r="H44" s="184" t="s">
        <v>99</v>
      </c>
      <c r="I44" s="185"/>
      <c r="J44" s="184" t="s">
        <v>110</v>
      </c>
      <c r="K44" s="185"/>
      <c r="L44" s="184" t="s">
        <v>111</v>
      </c>
      <c r="M44" s="184" t="s">
        <v>198</v>
      </c>
      <c r="N44" s="186"/>
      <c r="O44" s="184" t="s">
        <v>110</v>
      </c>
      <c r="P44" s="186"/>
      <c r="Q44" s="187" t="s">
        <v>111</v>
      </c>
      <c r="R44" s="192"/>
      <c r="S44" s="192"/>
      <c r="T44" s="188"/>
      <c r="U44" s="189"/>
      <c r="V44" s="189"/>
      <c r="W44" s="234">
        <f t="shared" si="6"/>
        <v>0</v>
      </c>
      <c r="X44" s="234" cm="1">
        <f t="array" ref="X44">_xlfn.IFNA(INDEX($AF$6:$AH$237,MATCH(R44&amp;S44,$AF$6:$AF$237&amp;$AG$6:$AG$237,0),3),0)*2*V44</f>
        <v>0</v>
      </c>
      <c r="Y44" s="234">
        <f t="shared" si="7"/>
        <v>0</v>
      </c>
      <c r="Z44" s="234">
        <f t="shared" si="8"/>
        <v>0</v>
      </c>
      <c r="AA44" s="243"/>
      <c r="AF44" s="22" t="s">
        <v>78</v>
      </c>
      <c r="AG44" s="22" t="s">
        <v>81</v>
      </c>
      <c r="AH44" s="22">
        <v>3900</v>
      </c>
    </row>
    <row r="45" spans="1:34" s="22" customFormat="1" ht="36.75" customHeight="1">
      <c r="A45" s="217"/>
      <c r="B45" s="253"/>
      <c r="C45" s="255"/>
      <c r="D45" s="220"/>
      <c r="E45" s="371"/>
      <c r="F45" s="257"/>
      <c r="G45" s="249"/>
      <c r="H45" s="184" t="s">
        <v>99</v>
      </c>
      <c r="I45" s="185"/>
      <c r="J45" s="184" t="s">
        <v>110</v>
      </c>
      <c r="K45" s="185"/>
      <c r="L45" s="184" t="s">
        <v>111</v>
      </c>
      <c r="M45" s="184" t="s">
        <v>198</v>
      </c>
      <c r="N45" s="186"/>
      <c r="O45" s="184" t="s">
        <v>110</v>
      </c>
      <c r="P45" s="186"/>
      <c r="Q45" s="187" t="s">
        <v>111</v>
      </c>
      <c r="R45" s="192"/>
      <c r="S45" s="192"/>
      <c r="T45" s="188"/>
      <c r="U45" s="189"/>
      <c r="V45" s="189"/>
      <c r="W45" s="234">
        <f t="shared" si="6"/>
        <v>0</v>
      </c>
      <c r="X45" s="234" cm="1">
        <f t="array" ref="X45">_xlfn.IFNA(INDEX($AF$6:$AH$237,MATCH(R45&amp;S45,$AF$6:$AF$237&amp;$AG$6:$AG$237,0),3),0)*2*V45</f>
        <v>0</v>
      </c>
      <c r="Y45" s="234">
        <f t="shared" si="7"/>
        <v>0</v>
      </c>
      <c r="Z45" s="234">
        <f t="shared" si="8"/>
        <v>0</v>
      </c>
      <c r="AA45" s="243"/>
      <c r="AF45" s="22" t="s">
        <v>79</v>
      </c>
      <c r="AG45" s="22" t="s">
        <v>81</v>
      </c>
      <c r="AH45" s="22">
        <v>2200</v>
      </c>
    </row>
    <row r="46" spans="1:34" s="22" customFormat="1" ht="36.75" customHeight="1">
      <c r="A46" s="252"/>
      <c r="B46" s="254"/>
      <c r="C46" s="256"/>
      <c r="D46" s="216"/>
      <c r="E46" s="372"/>
      <c r="F46" s="257"/>
      <c r="G46" s="249"/>
      <c r="H46" s="184" t="s">
        <v>99</v>
      </c>
      <c r="I46" s="185"/>
      <c r="J46" s="184" t="s">
        <v>110</v>
      </c>
      <c r="K46" s="185"/>
      <c r="L46" s="184" t="s">
        <v>111</v>
      </c>
      <c r="M46" s="184" t="s">
        <v>198</v>
      </c>
      <c r="N46" s="186"/>
      <c r="O46" s="184" t="s">
        <v>110</v>
      </c>
      <c r="P46" s="186"/>
      <c r="Q46" s="187" t="s">
        <v>111</v>
      </c>
      <c r="R46" s="192"/>
      <c r="S46" s="192"/>
      <c r="T46" s="188"/>
      <c r="U46" s="189"/>
      <c r="V46" s="189"/>
      <c r="W46" s="234">
        <f t="shared" si="6"/>
        <v>0</v>
      </c>
      <c r="X46" s="234" cm="1">
        <f t="array" ref="X46">_xlfn.IFNA(INDEX($AF$6:$AH$237,MATCH(R46&amp;S46,$AF$6:$AF$237&amp;$AG$6:$AG$237,0),3),0)*2*V46</f>
        <v>0</v>
      </c>
      <c r="Y46" s="234">
        <f t="shared" si="7"/>
        <v>0</v>
      </c>
      <c r="Z46" s="234">
        <f t="shared" si="8"/>
        <v>0</v>
      </c>
      <c r="AA46" s="243"/>
      <c r="AF46" s="22" t="s">
        <v>80</v>
      </c>
      <c r="AG46" s="22" t="s">
        <v>81</v>
      </c>
      <c r="AH46" s="22">
        <v>4600</v>
      </c>
    </row>
    <row r="47" spans="1:34" s="22" customFormat="1" ht="36.75" customHeight="1" thickBot="1">
      <c r="A47" s="206"/>
      <c r="B47" s="206"/>
      <c r="C47" s="206"/>
      <c r="D47" s="206"/>
      <c r="E47" s="206"/>
      <c r="F47" s="206"/>
      <c r="G47" s="206"/>
      <c r="H47" s="206"/>
      <c r="I47" s="206"/>
      <c r="J47" s="206"/>
      <c r="K47" s="206"/>
      <c r="L47" s="206"/>
      <c r="M47" s="206"/>
      <c r="N47" s="206"/>
      <c r="O47" s="206"/>
      <c r="P47" s="206"/>
      <c r="Q47" s="206"/>
      <c r="R47" s="206"/>
      <c r="S47" s="206"/>
      <c r="T47" s="387">
        <f>C37</f>
        <v>0</v>
      </c>
      <c r="U47" s="387"/>
      <c r="V47" s="387"/>
      <c r="W47" s="222" t="s">
        <v>225</v>
      </c>
      <c r="X47" s="222"/>
      <c r="Y47" s="222" t="s">
        <v>205</v>
      </c>
      <c r="Z47" s="235">
        <f>SUM(Z37:Z46)</f>
        <v>0</v>
      </c>
      <c r="AA47" s="243"/>
      <c r="AF47" s="22" t="s">
        <v>77</v>
      </c>
      <c r="AG47" s="22" t="s">
        <v>81</v>
      </c>
      <c r="AH47" s="22">
        <v>1600</v>
      </c>
    </row>
    <row r="48" spans="1:34" s="22" customFormat="1" ht="36.75" customHeight="1" thickBot="1">
      <c r="A48" s="206"/>
      <c r="B48" s="206"/>
      <c r="C48" s="206"/>
      <c r="D48" s="206"/>
      <c r="E48" s="206"/>
      <c r="F48" s="206"/>
      <c r="G48" s="206"/>
      <c r="H48" s="206"/>
      <c r="I48" s="206"/>
      <c r="J48" s="206"/>
      <c r="K48" s="206"/>
      <c r="L48" s="206"/>
      <c r="M48" s="206"/>
      <c r="N48" s="206"/>
      <c r="O48" s="206"/>
      <c r="P48" s="206"/>
      <c r="Q48" s="206"/>
      <c r="R48" s="206"/>
      <c r="S48" s="206"/>
      <c r="T48" s="206"/>
      <c r="U48" s="206"/>
      <c r="V48" s="206"/>
      <c r="W48" s="382" t="s">
        <v>263</v>
      </c>
      <c r="X48" s="382"/>
      <c r="Y48" s="224" t="s">
        <v>224</v>
      </c>
      <c r="Z48" s="271">
        <f>IF(Z47&gt;=160000,"160,000",Z47)</f>
        <v>0</v>
      </c>
      <c r="AA48" s="243" t="s">
        <v>24</v>
      </c>
      <c r="AF48" s="22" t="s">
        <v>82</v>
      </c>
      <c r="AG48" s="22" t="s">
        <v>81</v>
      </c>
      <c r="AH48" s="22">
        <v>5200</v>
      </c>
    </row>
    <row r="49" spans="1:34" s="22" customFormat="1" ht="36.75" customHeight="1">
      <c r="A49" s="206"/>
      <c r="B49" s="206"/>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F49" s="22" t="s">
        <v>83</v>
      </c>
      <c r="AG49" s="22" t="s">
        <v>81</v>
      </c>
      <c r="AH49" s="22">
        <v>2700</v>
      </c>
    </row>
    <row r="50" spans="1:34" s="22" customFormat="1" ht="36.75" customHeight="1">
      <c r="A50" s="361" t="s">
        <v>238</v>
      </c>
      <c r="B50" s="362" t="s">
        <v>215</v>
      </c>
      <c r="C50" s="362" t="s">
        <v>193</v>
      </c>
      <c r="D50" s="362"/>
      <c r="E50" s="362" t="s">
        <v>234</v>
      </c>
      <c r="F50" s="379" t="s">
        <v>241</v>
      </c>
      <c r="G50" s="383" t="s">
        <v>221</v>
      </c>
      <c r="H50" s="384"/>
      <c r="I50" s="384"/>
      <c r="J50" s="384"/>
      <c r="K50" s="384"/>
      <c r="L50" s="384"/>
      <c r="M50" s="384"/>
      <c r="N50" s="384"/>
      <c r="O50" s="384"/>
      <c r="P50" s="384"/>
      <c r="Q50" s="385"/>
      <c r="R50" s="210" t="s">
        <v>54</v>
      </c>
      <c r="S50" s="210" t="s">
        <v>217</v>
      </c>
      <c r="T50" s="363" t="s">
        <v>208</v>
      </c>
      <c r="U50" s="362" t="s">
        <v>240</v>
      </c>
      <c r="V50" s="364" t="s">
        <v>216</v>
      </c>
      <c r="W50" s="362" t="s">
        <v>20</v>
      </c>
      <c r="X50" s="362" t="s">
        <v>22</v>
      </c>
      <c r="Y50" s="362" t="s">
        <v>21</v>
      </c>
      <c r="Z50" s="381" t="s">
        <v>222</v>
      </c>
      <c r="AA50" s="245"/>
      <c r="AF50" s="22" t="s">
        <v>84</v>
      </c>
      <c r="AG50" s="22" t="s">
        <v>81</v>
      </c>
      <c r="AH50" s="22">
        <v>3300</v>
      </c>
    </row>
    <row r="51" spans="1:34" s="22" customFormat="1" ht="36.75" customHeight="1">
      <c r="A51" s="362"/>
      <c r="B51" s="362"/>
      <c r="C51" s="362"/>
      <c r="D51" s="362"/>
      <c r="E51" s="362"/>
      <c r="F51" s="380"/>
      <c r="G51" s="365" t="s">
        <v>292</v>
      </c>
      <c r="H51" s="386"/>
      <c r="I51" s="386"/>
      <c r="J51" s="386"/>
      <c r="K51" s="386"/>
      <c r="L51" s="386"/>
      <c r="M51" s="386"/>
      <c r="N51" s="386"/>
      <c r="O51" s="386"/>
      <c r="P51" s="386"/>
      <c r="Q51" s="366"/>
      <c r="R51" s="209" t="s">
        <v>218</v>
      </c>
      <c r="S51" s="209" t="s">
        <v>219</v>
      </c>
      <c r="T51" s="365"/>
      <c r="U51" s="362"/>
      <c r="V51" s="366"/>
      <c r="W51" s="362"/>
      <c r="X51" s="362"/>
      <c r="Y51" s="362"/>
      <c r="Z51" s="381"/>
      <c r="AA51" s="245"/>
      <c r="AF51" s="22" t="s">
        <v>85</v>
      </c>
      <c r="AG51" s="22" t="s">
        <v>81</v>
      </c>
      <c r="AH51" s="22">
        <v>4100</v>
      </c>
    </row>
    <row r="52" spans="1:34" s="22" customFormat="1" ht="36.75" customHeight="1">
      <c r="A52" s="221">
        <v>4</v>
      </c>
      <c r="B52" s="214"/>
      <c r="C52" s="214"/>
      <c r="D52" s="219" t="s">
        <v>223</v>
      </c>
      <c r="E52" s="370"/>
      <c r="F52" s="257"/>
      <c r="G52" s="249"/>
      <c r="H52" s="184" t="s">
        <v>99</v>
      </c>
      <c r="I52" s="185"/>
      <c r="J52" s="184" t="s">
        <v>110</v>
      </c>
      <c r="K52" s="185"/>
      <c r="L52" s="184" t="s">
        <v>111</v>
      </c>
      <c r="M52" s="184" t="s">
        <v>198</v>
      </c>
      <c r="N52" s="186"/>
      <c r="O52" s="184" t="s">
        <v>110</v>
      </c>
      <c r="P52" s="186"/>
      <c r="Q52" s="187" t="s">
        <v>111</v>
      </c>
      <c r="R52" s="192"/>
      <c r="S52" s="192"/>
      <c r="T52" s="188"/>
      <c r="U52" s="189"/>
      <c r="V52" s="189"/>
      <c r="W52" s="234">
        <f>T52*14300</f>
        <v>0</v>
      </c>
      <c r="X52" s="234" cm="1">
        <f t="array" ref="X52">_xlfn.IFNA(INDEX($AF$6:$AH$237,MATCH(R52&amp;S52,$AF$6:$AF$237&amp;$AG$6:$AG$237,0),3),0)*2*V52</f>
        <v>0</v>
      </c>
      <c r="Y52" s="234">
        <f>(U52-T52)*9800</f>
        <v>0</v>
      </c>
      <c r="Z52" s="234">
        <f>SUM(W52:Y52)</f>
        <v>0</v>
      </c>
      <c r="AA52" s="243"/>
      <c r="AF52" s="22" t="s">
        <v>86</v>
      </c>
      <c r="AG52" s="22" t="s">
        <v>81</v>
      </c>
      <c r="AH52" s="22">
        <v>4300</v>
      </c>
    </row>
    <row r="53" spans="1:34" s="22" customFormat="1" ht="36.75" customHeight="1">
      <c r="A53" s="217"/>
      <c r="B53" s="253"/>
      <c r="C53" s="255"/>
      <c r="D53" s="220"/>
      <c r="E53" s="371"/>
      <c r="F53" s="257"/>
      <c r="G53" s="249"/>
      <c r="H53" s="184" t="s">
        <v>99</v>
      </c>
      <c r="I53" s="185"/>
      <c r="J53" s="184" t="s">
        <v>110</v>
      </c>
      <c r="K53" s="185"/>
      <c r="L53" s="184" t="s">
        <v>111</v>
      </c>
      <c r="M53" s="184" t="s">
        <v>198</v>
      </c>
      <c r="N53" s="186"/>
      <c r="O53" s="184" t="s">
        <v>110</v>
      </c>
      <c r="P53" s="186"/>
      <c r="Q53" s="187" t="s">
        <v>111</v>
      </c>
      <c r="R53" s="192"/>
      <c r="S53" s="192"/>
      <c r="T53" s="188"/>
      <c r="U53" s="189"/>
      <c r="V53" s="189"/>
      <c r="W53" s="234">
        <f t="shared" ref="W53:W61" si="9">T53*14300</f>
        <v>0</v>
      </c>
      <c r="X53" s="234" cm="1">
        <f t="array" ref="X53">_xlfn.IFNA(INDEX($AF$6:$AH$237,MATCH(R53&amp;S53,$AF$6:$AF$237&amp;$AG$6:$AG$237,0),3),0)*2*V53</f>
        <v>0</v>
      </c>
      <c r="Y53" s="234">
        <f t="shared" ref="Y53:Y61" si="10">(U53-T53)*9800</f>
        <v>0</v>
      </c>
      <c r="Z53" s="234">
        <f>SUM(W53:Y53)</f>
        <v>0</v>
      </c>
      <c r="AA53" s="243"/>
      <c r="AF53" s="22" t="s">
        <v>87</v>
      </c>
      <c r="AG53" s="22" t="s">
        <v>81</v>
      </c>
      <c r="AH53" s="22">
        <v>4100</v>
      </c>
    </row>
    <row r="54" spans="1:34" s="22" customFormat="1" ht="36.75" customHeight="1">
      <c r="A54" s="217"/>
      <c r="B54" s="253"/>
      <c r="C54" s="255"/>
      <c r="D54" s="220"/>
      <c r="E54" s="371"/>
      <c r="F54" s="257"/>
      <c r="G54" s="249"/>
      <c r="H54" s="184" t="s">
        <v>99</v>
      </c>
      <c r="I54" s="185"/>
      <c r="J54" s="184" t="s">
        <v>110</v>
      </c>
      <c r="K54" s="185"/>
      <c r="L54" s="184" t="s">
        <v>111</v>
      </c>
      <c r="M54" s="184" t="s">
        <v>198</v>
      </c>
      <c r="N54" s="186"/>
      <c r="O54" s="184" t="s">
        <v>110</v>
      </c>
      <c r="P54" s="186"/>
      <c r="Q54" s="187" t="s">
        <v>111</v>
      </c>
      <c r="R54" s="192"/>
      <c r="S54" s="192"/>
      <c r="T54" s="188"/>
      <c r="U54" s="189"/>
      <c r="V54" s="189"/>
      <c r="W54" s="234">
        <f t="shared" si="9"/>
        <v>0</v>
      </c>
      <c r="X54" s="234" cm="1">
        <f t="array" ref="X54">_xlfn.IFNA(INDEX($AF$6:$AH$237,MATCH(R54&amp;S54,$AF$6:$AF$237&amp;$AG$6:$AG$237,0),3),0)*2*V54</f>
        <v>0</v>
      </c>
      <c r="Y54" s="234">
        <f t="shared" si="10"/>
        <v>0</v>
      </c>
      <c r="Z54" s="234">
        <f>SUM(W54:Y54)</f>
        <v>0</v>
      </c>
      <c r="AA54" s="243"/>
      <c r="AF54" s="22" t="s">
        <v>88</v>
      </c>
      <c r="AG54" s="22" t="s">
        <v>81</v>
      </c>
      <c r="AH54" s="22">
        <v>4200</v>
      </c>
    </row>
    <row r="55" spans="1:34" s="22" customFormat="1" ht="36.75" customHeight="1">
      <c r="A55" s="217"/>
      <c r="B55" s="253"/>
      <c r="C55" s="255"/>
      <c r="D55" s="220"/>
      <c r="E55" s="371"/>
      <c r="F55" s="257"/>
      <c r="G55" s="249"/>
      <c r="H55" s="184" t="s">
        <v>99</v>
      </c>
      <c r="I55" s="185"/>
      <c r="J55" s="184" t="s">
        <v>110</v>
      </c>
      <c r="K55" s="185"/>
      <c r="L55" s="184" t="s">
        <v>111</v>
      </c>
      <c r="M55" s="184" t="s">
        <v>198</v>
      </c>
      <c r="N55" s="186"/>
      <c r="O55" s="184" t="s">
        <v>110</v>
      </c>
      <c r="P55" s="186"/>
      <c r="Q55" s="187" t="s">
        <v>111</v>
      </c>
      <c r="R55" s="192"/>
      <c r="S55" s="192"/>
      <c r="T55" s="188"/>
      <c r="U55" s="189"/>
      <c r="V55" s="189"/>
      <c r="W55" s="234">
        <f t="shared" si="9"/>
        <v>0</v>
      </c>
      <c r="X55" s="234" cm="1">
        <f t="array" ref="X55">_xlfn.IFNA(INDEX($AF$6:$AH$237,MATCH(R55&amp;S55,$AF$6:$AF$237&amp;$AG$6:$AG$237,0),3),0)*2*V55</f>
        <v>0</v>
      </c>
      <c r="Y55" s="234">
        <f t="shared" si="10"/>
        <v>0</v>
      </c>
      <c r="Z55" s="234">
        <f>SUM(W55:Y55)</f>
        <v>0</v>
      </c>
      <c r="AA55" s="243"/>
      <c r="AF55" s="22" t="s">
        <v>89</v>
      </c>
      <c r="AG55" s="22" t="s">
        <v>81</v>
      </c>
      <c r="AH55" s="22">
        <v>3500</v>
      </c>
    </row>
    <row r="56" spans="1:34" s="22" customFormat="1" ht="36.75" customHeight="1">
      <c r="A56" s="217"/>
      <c r="B56" s="253"/>
      <c r="C56" s="255"/>
      <c r="D56" s="220"/>
      <c r="E56" s="371"/>
      <c r="F56" s="257"/>
      <c r="G56" s="249"/>
      <c r="H56" s="184" t="s">
        <v>99</v>
      </c>
      <c r="I56" s="185"/>
      <c r="J56" s="184" t="s">
        <v>110</v>
      </c>
      <c r="K56" s="185"/>
      <c r="L56" s="184" t="s">
        <v>111</v>
      </c>
      <c r="M56" s="184" t="s">
        <v>198</v>
      </c>
      <c r="N56" s="186"/>
      <c r="O56" s="184" t="s">
        <v>110</v>
      </c>
      <c r="P56" s="186"/>
      <c r="Q56" s="187" t="s">
        <v>111</v>
      </c>
      <c r="R56" s="192"/>
      <c r="S56" s="192"/>
      <c r="T56" s="188"/>
      <c r="U56" s="189"/>
      <c r="V56" s="189"/>
      <c r="W56" s="234">
        <f t="shared" si="9"/>
        <v>0</v>
      </c>
      <c r="X56" s="234" cm="1">
        <f t="array" ref="X56">_xlfn.IFNA(INDEX($AF$6:$AH$237,MATCH(R56&amp;S56,$AF$6:$AF$237&amp;$AG$6:$AG$237,0),3),0)*2*V56</f>
        <v>0</v>
      </c>
      <c r="Y56" s="234">
        <f t="shared" si="10"/>
        <v>0</v>
      </c>
      <c r="Z56" s="234">
        <f t="shared" ref="Z56" si="11">SUM(W56:Y56)</f>
        <v>0</v>
      </c>
      <c r="AA56" s="243"/>
      <c r="AF56" s="22" t="s">
        <v>90</v>
      </c>
      <c r="AG56" s="22" t="s">
        <v>81</v>
      </c>
      <c r="AH56" s="22">
        <v>3500</v>
      </c>
    </row>
    <row r="57" spans="1:34" s="22" customFormat="1" ht="36.75" customHeight="1">
      <c r="A57" s="217"/>
      <c r="B57" s="253"/>
      <c r="C57" s="255"/>
      <c r="D57" s="220"/>
      <c r="E57" s="371"/>
      <c r="F57" s="257"/>
      <c r="G57" s="249"/>
      <c r="H57" s="184" t="s">
        <v>99</v>
      </c>
      <c r="I57" s="185"/>
      <c r="J57" s="184" t="s">
        <v>110</v>
      </c>
      <c r="K57" s="185"/>
      <c r="L57" s="184" t="s">
        <v>111</v>
      </c>
      <c r="M57" s="184" t="s">
        <v>198</v>
      </c>
      <c r="N57" s="186"/>
      <c r="O57" s="184" t="s">
        <v>110</v>
      </c>
      <c r="P57" s="186"/>
      <c r="Q57" s="187" t="s">
        <v>111</v>
      </c>
      <c r="R57" s="192"/>
      <c r="S57" s="192"/>
      <c r="T57" s="188"/>
      <c r="U57" s="189"/>
      <c r="V57" s="189"/>
      <c r="W57" s="234">
        <f t="shared" si="9"/>
        <v>0</v>
      </c>
      <c r="X57" s="234" cm="1">
        <f t="array" ref="X57">_xlfn.IFNA(INDEX($AF$6:$AH$237,MATCH(R57&amp;S57,$AF$6:$AF$237&amp;$AG$6:$AG$237,0),3),0)*2*V57</f>
        <v>0</v>
      </c>
      <c r="Y57" s="234">
        <f t="shared" si="10"/>
        <v>0</v>
      </c>
      <c r="Z57" s="234">
        <f>SUM(W57:Y57)</f>
        <v>0</v>
      </c>
      <c r="AA57" s="243"/>
      <c r="AF57" s="22" t="s">
        <v>91</v>
      </c>
      <c r="AG57" s="22" t="s">
        <v>81</v>
      </c>
      <c r="AH57" s="22">
        <v>2300</v>
      </c>
    </row>
    <row r="58" spans="1:34" s="22" customFormat="1" ht="36.75" customHeight="1">
      <c r="A58" s="217"/>
      <c r="B58" s="253"/>
      <c r="C58" s="255"/>
      <c r="D58" s="220"/>
      <c r="E58" s="371"/>
      <c r="F58" s="257"/>
      <c r="G58" s="249"/>
      <c r="H58" s="184" t="s">
        <v>99</v>
      </c>
      <c r="I58" s="185"/>
      <c r="J58" s="184" t="s">
        <v>110</v>
      </c>
      <c r="K58" s="185"/>
      <c r="L58" s="184" t="s">
        <v>111</v>
      </c>
      <c r="M58" s="184" t="s">
        <v>198</v>
      </c>
      <c r="N58" s="186"/>
      <c r="O58" s="184" t="s">
        <v>110</v>
      </c>
      <c r="P58" s="186"/>
      <c r="Q58" s="187" t="s">
        <v>111</v>
      </c>
      <c r="R58" s="192"/>
      <c r="S58" s="192"/>
      <c r="T58" s="188"/>
      <c r="U58" s="189"/>
      <c r="V58" s="189"/>
      <c r="W58" s="234">
        <f t="shared" si="9"/>
        <v>0</v>
      </c>
      <c r="X58" s="234" cm="1">
        <f t="array" ref="X58">_xlfn.IFNA(INDEX($AF$6:$AH$237,MATCH(R58&amp;S58,$AF$6:$AF$237&amp;$AG$6:$AG$237,0),3),0)*2*V58</f>
        <v>0</v>
      </c>
      <c r="Y58" s="234">
        <f t="shared" si="10"/>
        <v>0</v>
      </c>
      <c r="Z58" s="234">
        <f>SUM(W58:Y58)</f>
        <v>0</v>
      </c>
      <c r="AA58" s="243"/>
      <c r="AF58" s="22" t="s">
        <v>92</v>
      </c>
      <c r="AG58" s="22" t="s">
        <v>81</v>
      </c>
      <c r="AH58" s="22">
        <v>2800</v>
      </c>
    </row>
    <row r="59" spans="1:34" s="22" customFormat="1" ht="36.75" customHeight="1">
      <c r="A59" s="217"/>
      <c r="B59" s="253"/>
      <c r="C59" s="255"/>
      <c r="D59" s="220"/>
      <c r="E59" s="371"/>
      <c r="F59" s="257"/>
      <c r="G59" s="249"/>
      <c r="H59" s="184" t="s">
        <v>99</v>
      </c>
      <c r="I59" s="185"/>
      <c r="J59" s="184" t="s">
        <v>110</v>
      </c>
      <c r="K59" s="185"/>
      <c r="L59" s="184" t="s">
        <v>111</v>
      </c>
      <c r="M59" s="184" t="s">
        <v>198</v>
      </c>
      <c r="N59" s="186"/>
      <c r="O59" s="184" t="s">
        <v>110</v>
      </c>
      <c r="P59" s="186"/>
      <c r="Q59" s="187" t="s">
        <v>111</v>
      </c>
      <c r="R59" s="192"/>
      <c r="S59" s="192"/>
      <c r="T59" s="188"/>
      <c r="U59" s="189"/>
      <c r="V59" s="189"/>
      <c r="W59" s="234">
        <f t="shared" si="9"/>
        <v>0</v>
      </c>
      <c r="X59" s="234" cm="1">
        <f t="array" ref="X59">_xlfn.IFNA(INDEX($AF$6:$AH$237,MATCH(R59&amp;S59,$AF$6:$AF$237&amp;$AG$6:$AG$237,0),3),0)*2*V59</f>
        <v>0</v>
      </c>
      <c r="Y59" s="234">
        <f t="shared" si="10"/>
        <v>0</v>
      </c>
      <c r="Z59" s="234">
        <f>SUM(W59:Y59)</f>
        <v>0</v>
      </c>
      <c r="AA59" s="243"/>
      <c r="AB59" s="191"/>
      <c r="AF59" s="22" t="s">
        <v>93</v>
      </c>
      <c r="AG59" s="22" t="s">
        <v>81</v>
      </c>
      <c r="AH59" s="22">
        <v>2300</v>
      </c>
    </row>
    <row r="60" spans="1:34" s="22" customFormat="1" ht="36.75" customHeight="1">
      <c r="A60" s="217"/>
      <c r="B60" s="253"/>
      <c r="C60" s="255"/>
      <c r="D60" s="220"/>
      <c r="E60" s="371"/>
      <c r="F60" s="257"/>
      <c r="G60" s="249"/>
      <c r="H60" s="184" t="s">
        <v>99</v>
      </c>
      <c r="I60" s="185"/>
      <c r="J60" s="184" t="s">
        <v>110</v>
      </c>
      <c r="K60" s="185"/>
      <c r="L60" s="184" t="s">
        <v>111</v>
      </c>
      <c r="M60" s="184" t="s">
        <v>198</v>
      </c>
      <c r="N60" s="186"/>
      <c r="O60" s="184" t="s">
        <v>110</v>
      </c>
      <c r="P60" s="186"/>
      <c r="Q60" s="187" t="s">
        <v>111</v>
      </c>
      <c r="R60" s="192"/>
      <c r="S60" s="192"/>
      <c r="T60" s="188"/>
      <c r="U60" s="189"/>
      <c r="V60" s="189"/>
      <c r="W60" s="234">
        <f t="shared" si="9"/>
        <v>0</v>
      </c>
      <c r="X60" s="234" cm="1">
        <f t="array" ref="X60">_xlfn.IFNA(INDEX($AF$6:$AH$237,MATCH(R60&amp;S60,$AF$6:$AF$237&amp;$AG$6:$AG$237,0),3),0)*2*V60</f>
        <v>0</v>
      </c>
      <c r="Y60" s="234">
        <f t="shared" si="10"/>
        <v>0</v>
      </c>
      <c r="Z60" s="234">
        <f>SUM(W60:Y60)</f>
        <v>0</v>
      </c>
      <c r="AA60" s="243"/>
      <c r="AB60" s="191"/>
      <c r="AF60" s="22" t="s">
        <v>94</v>
      </c>
      <c r="AG60" s="22" t="s">
        <v>81</v>
      </c>
      <c r="AH60" s="22">
        <v>1400</v>
      </c>
    </row>
    <row r="61" spans="1:34" s="22" customFormat="1" ht="36.75" customHeight="1">
      <c r="A61" s="215"/>
      <c r="B61" s="254"/>
      <c r="C61" s="256"/>
      <c r="D61" s="216"/>
      <c r="E61" s="372"/>
      <c r="F61" s="257"/>
      <c r="G61" s="249"/>
      <c r="H61" s="184" t="s">
        <v>99</v>
      </c>
      <c r="I61" s="185"/>
      <c r="J61" s="184" t="s">
        <v>110</v>
      </c>
      <c r="K61" s="185"/>
      <c r="L61" s="184" t="s">
        <v>111</v>
      </c>
      <c r="M61" s="184" t="s">
        <v>198</v>
      </c>
      <c r="N61" s="186"/>
      <c r="O61" s="184" t="s">
        <v>110</v>
      </c>
      <c r="P61" s="186"/>
      <c r="Q61" s="187" t="s">
        <v>111</v>
      </c>
      <c r="R61" s="192"/>
      <c r="S61" s="192"/>
      <c r="T61" s="188"/>
      <c r="U61" s="189"/>
      <c r="V61" s="189"/>
      <c r="W61" s="234">
        <f t="shared" si="9"/>
        <v>0</v>
      </c>
      <c r="X61" s="234" cm="1">
        <f t="array" ref="X61">_xlfn.IFNA(INDEX($AF$6:$AH$237,MATCH(R61&amp;S61,$AF$6:$AF$237&amp;$AG$6:$AG$237,0),3),0)*2*V61</f>
        <v>0</v>
      </c>
      <c r="Y61" s="234">
        <f t="shared" si="10"/>
        <v>0</v>
      </c>
      <c r="Z61" s="234">
        <f>SUM(W61:Y61)</f>
        <v>0</v>
      </c>
      <c r="AA61" s="243"/>
      <c r="AB61" s="191"/>
      <c r="AF61" s="22" t="s">
        <v>95</v>
      </c>
      <c r="AG61" s="22" t="s">
        <v>81</v>
      </c>
      <c r="AH61" s="22">
        <v>700</v>
      </c>
    </row>
    <row r="62" spans="1:34" s="22" customFormat="1" ht="36.75" customHeight="1" thickBot="1">
      <c r="A62" s="206"/>
      <c r="B62" s="206"/>
      <c r="C62" s="206"/>
      <c r="D62" s="206"/>
      <c r="E62" s="206"/>
      <c r="F62" s="206"/>
      <c r="G62" s="206"/>
      <c r="H62" s="206"/>
      <c r="I62" s="206"/>
      <c r="J62" s="206"/>
      <c r="K62" s="206"/>
      <c r="L62" s="206"/>
      <c r="M62" s="206"/>
      <c r="N62" s="206"/>
      <c r="O62" s="206"/>
      <c r="P62" s="206"/>
      <c r="Q62" s="206"/>
      <c r="R62" s="206"/>
      <c r="S62" s="206"/>
      <c r="T62" s="387">
        <f>C52</f>
        <v>0</v>
      </c>
      <c r="U62" s="387"/>
      <c r="V62" s="387"/>
      <c r="W62" s="222" t="s">
        <v>225</v>
      </c>
      <c r="X62" s="222"/>
      <c r="Y62" s="222" t="s">
        <v>205</v>
      </c>
      <c r="Z62" s="235">
        <f>SUM(Z52:Z61)</f>
        <v>0</v>
      </c>
      <c r="AA62" s="243"/>
      <c r="AB62" s="191"/>
      <c r="AF62" s="22" t="s">
        <v>275</v>
      </c>
      <c r="AG62" s="22" t="s">
        <v>59</v>
      </c>
      <c r="AH62" s="22">
        <v>5200</v>
      </c>
    </row>
    <row r="63" spans="1:34" s="22" customFormat="1" ht="36.75" customHeight="1" thickBot="1">
      <c r="A63" s="206"/>
      <c r="B63" s="206"/>
      <c r="C63" s="206"/>
      <c r="D63" s="206"/>
      <c r="E63" s="206"/>
      <c r="F63" s="206"/>
      <c r="G63" s="206"/>
      <c r="H63" s="206"/>
      <c r="I63" s="206"/>
      <c r="J63" s="206"/>
      <c r="K63" s="206"/>
      <c r="L63" s="206"/>
      <c r="M63" s="206"/>
      <c r="N63" s="206"/>
      <c r="O63" s="206"/>
      <c r="P63" s="206"/>
      <c r="Q63" s="206"/>
      <c r="R63" s="206"/>
      <c r="S63" s="206"/>
      <c r="T63" s="206"/>
      <c r="U63" s="206"/>
      <c r="V63" s="206"/>
      <c r="W63" s="382" t="s">
        <v>263</v>
      </c>
      <c r="X63" s="382"/>
      <c r="Y63" s="224" t="s">
        <v>224</v>
      </c>
      <c r="Z63" s="271">
        <f>IF(Z62&gt;=160000,"160,000",Z62)</f>
        <v>0</v>
      </c>
      <c r="AA63" s="243" t="s">
        <v>24</v>
      </c>
      <c r="AB63" s="191"/>
      <c r="AF63" s="22" t="s">
        <v>78</v>
      </c>
      <c r="AG63" s="22" t="s">
        <v>91</v>
      </c>
      <c r="AH63" s="22">
        <v>1600</v>
      </c>
    </row>
    <row r="64" spans="1:34" ht="38.1" customHeight="1" thickBot="1">
      <c r="AF64" s="22" t="s">
        <v>79</v>
      </c>
      <c r="AG64" s="22" t="s">
        <v>91</v>
      </c>
      <c r="AH64" s="22">
        <v>700</v>
      </c>
    </row>
    <row r="65" spans="1:34" ht="26.25" thickBot="1">
      <c r="A65" s="193" t="s">
        <v>229</v>
      </c>
      <c r="B65" s="193"/>
      <c r="C65" s="193"/>
      <c r="G65" s="193"/>
      <c r="H65" s="22"/>
      <c r="I65" s="193"/>
      <c r="J65" s="22"/>
      <c r="K65" s="22"/>
      <c r="L65" s="22"/>
      <c r="M65" s="193"/>
      <c r="N65" s="22"/>
      <c r="O65" s="22"/>
      <c r="P65" s="22"/>
      <c r="Q65" s="193"/>
      <c r="Y65" s="225" t="s">
        <v>253</v>
      </c>
      <c r="Z65" s="208" t="s">
        <v>232</v>
      </c>
      <c r="AA65" s="208"/>
      <c r="AF65" s="22" t="s">
        <v>80</v>
      </c>
      <c r="AG65" s="22" t="s">
        <v>91</v>
      </c>
      <c r="AH65" s="22">
        <v>2500</v>
      </c>
    </row>
    <row r="66" spans="1:34" ht="18.75">
      <c r="AF66" s="22" t="s">
        <v>77</v>
      </c>
      <c r="AG66" s="22" t="s">
        <v>91</v>
      </c>
      <c r="AH66" s="22">
        <v>1600</v>
      </c>
    </row>
    <row r="67" spans="1:34" ht="30.6" customHeight="1">
      <c r="A67" s="361" t="s">
        <v>238</v>
      </c>
      <c r="B67" s="362" t="s">
        <v>215</v>
      </c>
      <c r="C67" s="362" t="s">
        <v>193</v>
      </c>
      <c r="D67" s="362"/>
      <c r="E67" s="362" t="s">
        <v>234</v>
      </c>
      <c r="F67" s="379" t="s">
        <v>241</v>
      </c>
      <c r="G67" s="383" t="s">
        <v>221</v>
      </c>
      <c r="H67" s="384"/>
      <c r="I67" s="384"/>
      <c r="J67" s="384"/>
      <c r="K67" s="384"/>
      <c r="L67" s="384"/>
      <c r="M67" s="384"/>
      <c r="N67" s="384"/>
      <c r="O67" s="384"/>
      <c r="P67" s="384"/>
      <c r="Q67" s="385"/>
      <c r="R67" s="210" t="s">
        <v>54</v>
      </c>
      <c r="S67" s="210" t="s">
        <v>217</v>
      </c>
      <c r="T67" s="363" t="s">
        <v>208</v>
      </c>
      <c r="U67" s="362" t="s">
        <v>240</v>
      </c>
      <c r="V67" s="364" t="s">
        <v>216</v>
      </c>
      <c r="W67" s="362" t="s">
        <v>20</v>
      </c>
      <c r="X67" s="362" t="s">
        <v>22</v>
      </c>
      <c r="Y67" s="362" t="s">
        <v>21</v>
      </c>
      <c r="Z67" s="381" t="s">
        <v>222</v>
      </c>
      <c r="AA67" s="245"/>
      <c r="AF67" s="3" t="s">
        <v>81</v>
      </c>
      <c r="AG67" s="3" t="s">
        <v>91</v>
      </c>
      <c r="AH67" s="3">
        <v>2300</v>
      </c>
    </row>
    <row r="68" spans="1:34" s="22" customFormat="1" ht="36.950000000000003" customHeight="1">
      <c r="A68" s="362"/>
      <c r="B68" s="362"/>
      <c r="C68" s="362"/>
      <c r="D68" s="362"/>
      <c r="E68" s="362"/>
      <c r="F68" s="380"/>
      <c r="G68" s="365" t="s">
        <v>292</v>
      </c>
      <c r="H68" s="386"/>
      <c r="I68" s="386"/>
      <c r="J68" s="386"/>
      <c r="K68" s="386"/>
      <c r="L68" s="386"/>
      <c r="M68" s="386"/>
      <c r="N68" s="386"/>
      <c r="O68" s="386"/>
      <c r="P68" s="386"/>
      <c r="Q68" s="366"/>
      <c r="R68" s="209" t="s">
        <v>218</v>
      </c>
      <c r="S68" s="209" t="s">
        <v>219</v>
      </c>
      <c r="T68" s="365"/>
      <c r="U68" s="362"/>
      <c r="V68" s="366"/>
      <c r="W68" s="362"/>
      <c r="X68" s="362"/>
      <c r="Y68" s="362"/>
      <c r="Z68" s="381"/>
      <c r="AA68" s="245"/>
      <c r="AB68" s="207"/>
      <c r="AC68" s="207"/>
      <c r="AF68" s="3" t="s">
        <v>82</v>
      </c>
      <c r="AG68" s="3" t="s">
        <v>91</v>
      </c>
      <c r="AH68" s="3">
        <v>3000</v>
      </c>
    </row>
    <row r="69" spans="1:34" s="22" customFormat="1" ht="36.75" customHeight="1">
      <c r="A69" s="221">
        <v>5</v>
      </c>
      <c r="B69" s="214"/>
      <c r="C69" s="214"/>
      <c r="D69" s="219" t="s">
        <v>223</v>
      </c>
      <c r="E69" s="370"/>
      <c r="F69" s="257"/>
      <c r="G69" s="249"/>
      <c r="H69" s="184" t="s">
        <v>99</v>
      </c>
      <c r="I69" s="185"/>
      <c r="J69" s="184" t="s">
        <v>110</v>
      </c>
      <c r="K69" s="185"/>
      <c r="L69" s="184" t="s">
        <v>111</v>
      </c>
      <c r="M69" s="184" t="s">
        <v>198</v>
      </c>
      <c r="N69" s="186"/>
      <c r="O69" s="184" t="s">
        <v>110</v>
      </c>
      <c r="P69" s="186"/>
      <c r="Q69" s="187" t="s">
        <v>111</v>
      </c>
      <c r="R69" s="192"/>
      <c r="S69" s="192"/>
      <c r="T69" s="188"/>
      <c r="U69" s="189"/>
      <c r="V69" s="189"/>
      <c r="W69" s="234">
        <f>T69*14300</f>
        <v>0</v>
      </c>
      <c r="X69" s="234" cm="1">
        <f t="array" ref="X69">_xlfn.IFNA(INDEX($AF$6:$AH$237,MATCH(R69&amp;S69,$AF$6:$AF$237&amp;$AG$6:$AG$237,0),3),0)*2*V69</f>
        <v>0</v>
      </c>
      <c r="Y69" s="234">
        <f>(U69-T69)*9800</f>
        <v>0</v>
      </c>
      <c r="Z69" s="234">
        <f>SUM(W69:Y69)</f>
        <v>0</v>
      </c>
      <c r="AA69" s="243"/>
      <c r="AC69" s="191" t="s">
        <v>196</v>
      </c>
      <c r="AF69" s="3" t="s">
        <v>83</v>
      </c>
      <c r="AG69" s="3" t="s">
        <v>91</v>
      </c>
      <c r="AH69" s="3">
        <v>500</v>
      </c>
    </row>
    <row r="70" spans="1:34" s="22" customFormat="1" ht="36.75" customHeight="1">
      <c r="A70" s="217"/>
      <c r="B70" s="253"/>
      <c r="C70" s="255"/>
      <c r="D70" s="220"/>
      <c r="E70" s="371"/>
      <c r="F70" s="257"/>
      <c r="G70" s="249"/>
      <c r="H70" s="184" t="s">
        <v>99</v>
      </c>
      <c r="I70" s="185"/>
      <c r="J70" s="184" t="s">
        <v>110</v>
      </c>
      <c r="K70" s="185"/>
      <c r="L70" s="184" t="s">
        <v>111</v>
      </c>
      <c r="M70" s="184" t="s">
        <v>198</v>
      </c>
      <c r="N70" s="186"/>
      <c r="O70" s="184" t="s">
        <v>110</v>
      </c>
      <c r="P70" s="186"/>
      <c r="Q70" s="187" t="s">
        <v>111</v>
      </c>
      <c r="R70" s="192"/>
      <c r="S70" s="192"/>
      <c r="T70" s="188"/>
      <c r="U70" s="189"/>
      <c r="V70" s="189"/>
      <c r="W70" s="234">
        <f t="shared" ref="W70:W78" si="12">T70*14300</f>
        <v>0</v>
      </c>
      <c r="X70" s="234" cm="1">
        <f t="array" ref="X70">_xlfn.IFNA(INDEX($AF$6:$AH$237,MATCH(R70&amp;S70,$AF$6:$AF$237&amp;$AG$6:$AG$237,0),3),0)*2*V70</f>
        <v>0</v>
      </c>
      <c r="Y70" s="234">
        <f t="shared" ref="Y70:Y78" si="13">(U70-T70)*9800</f>
        <v>0</v>
      </c>
      <c r="Z70" s="234">
        <f t="shared" ref="Z70:Z78" si="14">SUM(W70:Y70)</f>
        <v>0</v>
      </c>
      <c r="AA70" s="243"/>
      <c r="AC70" s="191" t="s">
        <v>197</v>
      </c>
      <c r="AF70" s="3" t="s">
        <v>84</v>
      </c>
      <c r="AG70" s="3" t="s">
        <v>91</v>
      </c>
      <c r="AH70" s="3">
        <v>1000</v>
      </c>
    </row>
    <row r="71" spans="1:34" s="22" customFormat="1" ht="36.75" customHeight="1">
      <c r="A71" s="217"/>
      <c r="B71" s="253"/>
      <c r="C71" s="255"/>
      <c r="D71" s="220"/>
      <c r="E71" s="371"/>
      <c r="F71" s="257"/>
      <c r="G71" s="249"/>
      <c r="H71" s="184" t="s">
        <v>99</v>
      </c>
      <c r="I71" s="185"/>
      <c r="J71" s="184" t="s">
        <v>110</v>
      </c>
      <c r="K71" s="185"/>
      <c r="L71" s="184" t="s">
        <v>111</v>
      </c>
      <c r="M71" s="184" t="s">
        <v>198</v>
      </c>
      <c r="N71" s="186"/>
      <c r="O71" s="184" t="s">
        <v>110</v>
      </c>
      <c r="P71" s="186"/>
      <c r="Q71" s="187" t="s">
        <v>111</v>
      </c>
      <c r="R71" s="192"/>
      <c r="S71" s="192"/>
      <c r="T71" s="188"/>
      <c r="U71" s="189"/>
      <c r="V71" s="189"/>
      <c r="W71" s="234">
        <f t="shared" si="12"/>
        <v>0</v>
      </c>
      <c r="X71" s="234" cm="1">
        <f t="array" ref="X71">_xlfn.IFNA(INDEX($AF$6:$AH$237,MATCH(R71&amp;S71,$AF$6:$AF$237&amp;$AG$6:$AG$237,0),3),0)*2*V71</f>
        <v>0</v>
      </c>
      <c r="Y71" s="234">
        <f t="shared" si="13"/>
        <v>0</v>
      </c>
      <c r="Z71" s="234">
        <f t="shared" si="14"/>
        <v>0</v>
      </c>
      <c r="AA71" s="243"/>
      <c r="AC71" s="204" t="s">
        <v>206</v>
      </c>
      <c r="AD71" s="205"/>
      <c r="AF71" s="22" t="s">
        <v>85</v>
      </c>
      <c r="AG71" s="22" t="s">
        <v>91</v>
      </c>
      <c r="AH71" s="22">
        <v>1900</v>
      </c>
    </row>
    <row r="72" spans="1:34" s="22" customFormat="1" ht="36.75" customHeight="1">
      <c r="A72" s="217"/>
      <c r="B72" s="253"/>
      <c r="C72" s="255"/>
      <c r="D72" s="220"/>
      <c r="E72" s="371"/>
      <c r="F72" s="257"/>
      <c r="G72" s="249"/>
      <c r="H72" s="184" t="s">
        <v>99</v>
      </c>
      <c r="I72" s="185"/>
      <c r="J72" s="184" t="s">
        <v>110</v>
      </c>
      <c r="K72" s="185"/>
      <c r="L72" s="184" t="s">
        <v>111</v>
      </c>
      <c r="M72" s="184" t="s">
        <v>198</v>
      </c>
      <c r="N72" s="186"/>
      <c r="O72" s="184" t="s">
        <v>110</v>
      </c>
      <c r="P72" s="186"/>
      <c r="Q72" s="187" t="s">
        <v>111</v>
      </c>
      <c r="R72" s="192"/>
      <c r="S72" s="192"/>
      <c r="T72" s="188"/>
      <c r="U72" s="189"/>
      <c r="V72" s="189"/>
      <c r="W72" s="234">
        <f t="shared" si="12"/>
        <v>0</v>
      </c>
      <c r="X72" s="234" cm="1">
        <f t="array" ref="X72">_xlfn.IFNA(INDEX($AF$6:$AH$237,MATCH(R72&amp;S72,$AF$6:$AF$237&amp;$AG$6:$AG$237,0),3),0)*2*V72</f>
        <v>0</v>
      </c>
      <c r="Y72" s="234">
        <f t="shared" si="13"/>
        <v>0</v>
      </c>
      <c r="Z72" s="234">
        <f t="shared" si="14"/>
        <v>0</v>
      </c>
      <c r="AA72" s="243"/>
      <c r="AC72" s="204" t="s">
        <v>207</v>
      </c>
      <c r="AD72" s="205"/>
      <c r="AF72" s="22" t="s">
        <v>86</v>
      </c>
      <c r="AG72" s="22" t="s">
        <v>91</v>
      </c>
      <c r="AH72" s="22">
        <v>2100</v>
      </c>
    </row>
    <row r="73" spans="1:34" s="22" customFormat="1" ht="36.75" customHeight="1">
      <c r="A73" s="217"/>
      <c r="B73" s="253"/>
      <c r="C73" s="255"/>
      <c r="D73" s="220"/>
      <c r="E73" s="371"/>
      <c r="F73" s="257"/>
      <c r="G73" s="249"/>
      <c r="H73" s="184" t="s">
        <v>99</v>
      </c>
      <c r="I73" s="185"/>
      <c r="J73" s="184" t="s">
        <v>110</v>
      </c>
      <c r="K73" s="185"/>
      <c r="L73" s="184" t="s">
        <v>111</v>
      </c>
      <c r="M73" s="184" t="s">
        <v>198</v>
      </c>
      <c r="N73" s="186"/>
      <c r="O73" s="184" t="s">
        <v>110</v>
      </c>
      <c r="P73" s="186"/>
      <c r="Q73" s="187" t="s">
        <v>111</v>
      </c>
      <c r="R73" s="192"/>
      <c r="S73" s="192"/>
      <c r="T73" s="188"/>
      <c r="U73" s="189"/>
      <c r="V73" s="189"/>
      <c r="W73" s="234">
        <f t="shared" si="12"/>
        <v>0</v>
      </c>
      <c r="X73" s="234" cm="1">
        <f t="array" ref="X73">_xlfn.IFNA(INDEX($AF$6:$AH$237,MATCH(R73&amp;S73,$AF$6:$AF$237&amp;$AG$6:$AG$237,0),3),0)*2*V73</f>
        <v>0</v>
      </c>
      <c r="Y73" s="234">
        <f t="shared" si="13"/>
        <v>0</v>
      </c>
      <c r="Z73" s="234">
        <f t="shared" si="14"/>
        <v>0</v>
      </c>
      <c r="AA73" s="243"/>
      <c r="AF73" s="22" t="s">
        <v>87</v>
      </c>
      <c r="AG73" s="22" t="s">
        <v>91</v>
      </c>
      <c r="AH73" s="22">
        <v>1800</v>
      </c>
    </row>
    <row r="74" spans="1:34" s="22" customFormat="1" ht="36.75" customHeight="1">
      <c r="A74" s="217"/>
      <c r="B74" s="253"/>
      <c r="C74" s="255"/>
      <c r="D74" s="220"/>
      <c r="E74" s="371"/>
      <c r="F74" s="257"/>
      <c r="G74" s="249"/>
      <c r="H74" s="184" t="s">
        <v>99</v>
      </c>
      <c r="I74" s="185"/>
      <c r="J74" s="184" t="s">
        <v>110</v>
      </c>
      <c r="K74" s="185"/>
      <c r="L74" s="184" t="s">
        <v>111</v>
      </c>
      <c r="M74" s="184" t="s">
        <v>198</v>
      </c>
      <c r="N74" s="186"/>
      <c r="O74" s="184" t="s">
        <v>110</v>
      </c>
      <c r="P74" s="186"/>
      <c r="Q74" s="187" t="s">
        <v>111</v>
      </c>
      <c r="R74" s="192"/>
      <c r="S74" s="192"/>
      <c r="T74" s="188"/>
      <c r="U74" s="189"/>
      <c r="V74" s="189"/>
      <c r="W74" s="234">
        <f t="shared" si="12"/>
        <v>0</v>
      </c>
      <c r="X74" s="234" cm="1">
        <f t="array" ref="X74">_xlfn.IFNA(INDEX($AF$6:$AH$237,MATCH(R74&amp;S74,$AF$6:$AF$237&amp;$AG$6:$AG$237,0),3),0)*2*V74</f>
        <v>0</v>
      </c>
      <c r="Y74" s="234">
        <f t="shared" si="13"/>
        <v>0</v>
      </c>
      <c r="Z74" s="234">
        <f t="shared" si="14"/>
        <v>0</v>
      </c>
      <c r="AA74" s="243"/>
      <c r="AF74" s="22" t="s">
        <v>88</v>
      </c>
      <c r="AG74" s="22" t="s">
        <v>91</v>
      </c>
      <c r="AH74" s="22">
        <v>2000</v>
      </c>
    </row>
    <row r="75" spans="1:34" s="22" customFormat="1" ht="36.75" customHeight="1">
      <c r="A75" s="217"/>
      <c r="B75" s="253"/>
      <c r="C75" s="255"/>
      <c r="D75" s="220"/>
      <c r="E75" s="371"/>
      <c r="F75" s="257"/>
      <c r="G75" s="249"/>
      <c r="H75" s="184" t="s">
        <v>99</v>
      </c>
      <c r="I75" s="185"/>
      <c r="J75" s="184" t="s">
        <v>110</v>
      </c>
      <c r="K75" s="185"/>
      <c r="L75" s="184" t="s">
        <v>111</v>
      </c>
      <c r="M75" s="184" t="s">
        <v>198</v>
      </c>
      <c r="N75" s="186"/>
      <c r="O75" s="184" t="s">
        <v>110</v>
      </c>
      <c r="P75" s="186"/>
      <c r="Q75" s="187" t="s">
        <v>111</v>
      </c>
      <c r="R75" s="192"/>
      <c r="S75" s="192"/>
      <c r="T75" s="188"/>
      <c r="U75" s="189"/>
      <c r="V75" s="189"/>
      <c r="W75" s="234">
        <f t="shared" si="12"/>
        <v>0</v>
      </c>
      <c r="X75" s="234" cm="1">
        <f t="array" ref="X75">_xlfn.IFNA(INDEX($AF$6:$AH$237,MATCH(R75&amp;S75,$AF$6:$AF$237&amp;$AG$6:$AG$237,0),3),0)*2*V75</f>
        <v>0</v>
      </c>
      <c r="Y75" s="234">
        <f t="shared" si="13"/>
        <v>0</v>
      </c>
      <c r="Z75" s="234">
        <f t="shared" si="14"/>
        <v>0</v>
      </c>
      <c r="AA75" s="243"/>
      <c r="AF75" s="22" t="s">
        <v>89</v>
      </c>
      <c r="AG75" s="22" t="s">
        <v>91</v>
      </c>
      <c r="AH75" s="22">
        <v>1200</v>
      </c>
    </row>
    <row r="76" spans="1:34" s="22" customFormat="1" ht="36.75" customHeight="1">
      <c r="A76" s="217"/>
      <c r="B76" s="253"/>
      <c r="C76" s="255"/>
      <c r="D76" s="220"/>
      <c r="E76" s="371"/>
      <c r="F76" s="257"/>
      <c r="G76" s="249"/>
      <c r="H76" s="184" t="s">
        <v>99</v>
      </c>
      <c r="I76" s="185"/>
      <c r="J76" s="184" t="s">
        <v>110</v>
      </c>
      <c r="K76" s="185"/>
      <c r="L76" s="184" t="s">
        <v>111</v>
      </c>
      <c r="M76" s="184" t="s">
        <v>198</v>
      </c>
      <c r="N76" s="186"/>
      <c r="O76" s="184" t="s">
        <v>110</v>
      </c>
      <c r="P76" s="186"/>
      <c r="Q76" s="187" t="s">
        <v>111</v>
      </c>
      <c r="R76" s="192"/>
      <c r="S76" s="192"/>
      <c r="T76" s="188"/>
      <c r="U76" s="189"/>
      <c r="V76" s="189"/>
      <c r="W76" s="234">
        <f t="shared" si="12"/>
        <v>0</v>
      </c>
      <c r="X76" s="234" cm="1">
        <f t="array" ref="X76">_xlfn.IFNA(INDEX($AF$6:$AH$237,MATCH(R76&amp;S76,$AF$6:$AF$237&amp;$AG$6:$AG$237,0),3),0)*2*V76</f>
        <v>0</v>
      </c>
      <c r="Y76" s="234">
        <f t="shared" si="13"/>
        <v>0</v>
      </c>
      <c r="Z76" s="234">
        <f t="shared" si="14"/>
        <v>0</v>
      </c>
      <c r="AA76" s="243"/>
      <c r="AF76" s="22" t="s">
        <v>90</v>
      </c>
      <c r="AG76" s="22" t="s">
        <v>91</v>
      </c>
      <c r="AH76" s="22">
        <v>1300</v>
      </c>
    </row>
    <row r="77" spans="1:34" s="22" customFormat="1" ht="36.75" customHeight="1">
      <c r="A77" s="217"/>
      <c r="B77" s="253"/>
      <c r="C77" s="255"/>
      <c r="D77" s="220"/>
      <c r="E77" s="371"/>
      <c r="F77" s="257"/>
      <c r="G77" s="249"/>
      <c r="H77" s="184" t="s">
        <v>99</v>
      </c>
      <c r="I77" s="185"/>
      <c r="J77" s="184" t="s">
        <v>110</v>
      </c>
      <c r="K77" s="185"/>
      <c r="L77" s="184" t="s">
        <v>111</v>
      </c>
      <c r="M77" s="184" t="s">
        <v>198</v>
      </c>
      <c r="N77" s="186"/>
      <c r="O77" s="184" t="s">
        <v>110</v>
      </c>
      <c r="P77" s="186"/>
      <c r="Q77" s="187" t="s">
        <v>111</v>
      </c>
      <c r="R77" s="192"/>
      <c r="S77" s="192"/>
      <c r="T77" s="188"/>
      <c r="U77" s="189"/>
      <c r="V77" s="189"/>
      <c r="W77" s="234">
        <f t="shared" si="12"/>
        <v>0</v>
      </c>
      <c r="X77" s="234" cm="1">
        <f t="array" ref="X77">_xlfn.IFNA(INDEX($AF$6:$AH$237,MATCH(R77&amp;S77,$AF$6:$AF$237&amp;$AG$6:$AG$237,0),3),0)*2*V77</f>
        <v>0</v>
      </c>
      <c r="Y77" s="234">
        <f t="shared" si="13"/>
        <v>0</v>
      </c>
      <c r="Z77" s="234">
        <f t="shared" si="14"/>
        <v>0</v>
      </c>
      <c r="AA77" s="243"/>
      <c r="AF77" s="22" t="s">
        <v>92</v>
      </c>
      <c r="AG77" s="22" t="s">
        <v>91</v>
      </c>
      <c r="AH77" s="22">
        <v>600</v>
      </c>
    </row>
    <row r="78" spans="1:34" s="22" customFormat="1" ht="36.75" customHeight="1">
      <c r="A78" s="252"/>
      <c r="B78" s="254"/>
      <c r="C78" s="256"/>
      <c r="D78" s="216"/>
      <c r="E78" s="372"/>
      <c r="F78" s="257"/>
      <c r="G78" s="249"/>
      <c r="H78" s="184" t="s">
        <v>99</v>
      </c>
      <c r="I78" s="185"/>
      <c r="J78" s="184" t="s">
        <v>110</v>
      </c>
      <c r="K78" s="185"/>
      <c r="L78" s="184" t="s">
        <v>111</v>
      </c>
      <c r="M78" s="184" t="s">
        <v>198</v>
      </c>
      <c r="N78" s="186"/>
      <c r="O78" s="184" t="s">
        <v>110</v>
      </c>
      <c r="P78" s="186"/>
      <c r="Q78" s="187" t="s">
        <v>111</v>
      </c>
      <c r="R78" s="192"/>
      <c r="S78" s="192"/>
      <c r="T78" s="188"/>
      <c r="U78" s="189"/>
      <c r="V78" s="189"/>
      <c r="W78" s="234">
        <f t="shared" si="12"/>
        <v>0</v>
      </c>
      <c r="X78" s="234" cm="1">
        <f t="array" ref="X78">_xlfn.IFNA(INDEX($AF$6:$AH$237,MATCH(R78&amp;S78,$AF$6:$AF$237&amp;$AG$6:$AG$237,0),3),0)*2*V78</f>
        <v>0</v>
      </c>
      <c r="Y78" s="234">
        <f t="shared" si="13"/>
        <v>0</v>
      </c>
      <c r="Z78" s="234">
        <f t="shared" si="14"/>
        <v>0</v>
      </c>
      <c r="AA78" s="243"/>
      <c r="AF78" s="22" t="s">
        <v>93</v>
      </c>
      <c r="AG78" s="22" t="s">
        <v>91</v>
      </c>
      <c r="AH78" s="22">
        <v>500</v>
      </c>
    </row>
    <row r="79" spans="1:34" s="22" customFormat="1" ht="36.6" customHeight="1" thickBot="1">
      <c r="A79" s="206"/>
      <c r="B79" s="206"/>
      <c r="C79" s="206"/>
      <c r="D79" s="206"/>
      <c r="E79" s="206"/>
      <c r="F79" s="206"/>
      <c r="G79" s="206"/>
      <c r="H79" s="206"/>
      <c r="I79" s="206"/>
      <c r="J79" s="206"/>
      <c r="K79" s="206"/>
      <c r="L79" s="206"/>
      <c r="M79" s="206"/>
      <c r="N79" s="206"/>
      <c r="O79" s="206"/>
      <c r="P79" s="206"/>
      <c r="Q79" s="206"/>
      <c r="R79" s="206"/>
      <c r="S79" s="206"/>
      <c r="T79" s="387">
        <f>C69</f>
        <v>0</v>
      </c>
      <c r="U79" s="387"/>
      <c r="V79" s="387"/>
      <c r="W79" s="222" t="s">
        <v>225</v>
      </c>
      <c r="X79" s="222"/>
      <c r="Y79" s="222" t="s">
        <v>205</v>
      </c>
      <c r="Z79" s="235">
        <f>SUM(Z69:Z78)</f>
        <v>0</v>
      </c>
      <c r="AA79" s="243"/>
      <c r="AF79" s="22" t="s">
        <v>94</v>
      </c>
      <c r="AG79" s="22" t="s">
        <v>91</v>
      </c>
      <c r="AH79" s="22">
        <v>1000</v>
      </c>
    </row>
    <row r="80" spans="1:34" s="22" customFormat="1" ht="36.75" customHeight="1" thickBot="1">
      <c r="A80" s="206"/>
      <c r="B80" s="206"/>
      <c r="C80" s="206"/>
      <c r="D80" s="206"/>
      <c r="E80" s="206"/>
      <c r="F80" s="206"/>
      <c r="G80" s="206"/>
      <c r="H80" s="206"/>
      <c r="I80" s="206"/>
      <c r="J80" s="206"/>
      <c r="K80" s="206"/>
      <c r="L80" s="206"/>
      <c r="M80" s="206"/>
      <c r="N80" s="206"/>
      <c r="O80" s="206"/>
      <c r="P80" s="206"/>
      <c r="Q80" s="206"/>
      <c r="R80" s="206"/>
      <c r="S80" s="206"/>
      <c r="T80" s="206"/>
      <c r="U80" s="206"/>
      <c r="V80" s="206"/>
      <c r="W80" s="382" t="s">
        <v>263</v>
      </c>
      <c r="X80" s="382"/>
      <c r="Y80" s="224" t="s">
        <v>224</v>
      </c>
      <c r="Z80" s="271">
        <f>IF(Z79&gt;=160000,"160,000",Z79)</f>
        <v>0</v>
      </c>
      <c r="AA80" s="243" t="s">
        <v>24</v>
      </c>
      <c r="AF80" s="22" t="s">
        <v>95</v>
      </c>
      <c r="AG80" s="22" t="s">
        <v>91</v>
      </c>
      <c r="AH80" s="22">
        <v>1900</v>
      </c>
    </row>
    <row r="81" spans="1:34" s="22" customFormat="1" ht="36.75" customHeight="1">
      <c r="A81" s="206"/>
      <c r="B81" s="206"/>
      <c r="C81" s="206"/>
      <c r="D81" s="206"/>
      <c r="E81" s="206"/>
      <c r="F81" s="206"/>
      <c r="G81" s="206"/>
      <c r="H81" s="206"/>
      <c r="I81" s="206"/>
      <c r="J81" s="206"/>
      <c r="K81" s="206"/>
      <c r="L81" s="206"/>
      <c r="M81" s="206"/>
      <c r="N81" s="206"/>
      <c r="O81" s="206"/>
      <c r="P81" s="206"/>
      <c r="Q81" s="206"/>
      <c r="R81" s="206"/>
      <c r="S81" s="206"/>
      <c r="T81" s="206"/>
      <c r="U81" s="206"/>
      <c r="V81" s="206"/>
      <c r="W81" s="206"/>
      <c r="X81" s="206"/>
      <c r="Y81" s="206"/>
      <c r="Z81" s="206"/>
      <c r="AA81" s="206"/>
      <c r="AF81" s="22" t="s">
        <v>275</v>
      </c>
      <c r="AG81" s="22" t="s">
        <v>276</v>
      </c>
      <c r="AH81" s="22">
        <v>5200</v>
      </c>
    </row>
    <row r="82" spans="1:34" s="22" customFormat="1" ht="36.75" customHeight="1">
      <c r="A82" s="361" t="s">
        <v>238</v>
      </c>
      <c r="B82" s="362" t="s">
        <v>215</v>
      </c>
      <c r="C82" s="362" t="s">
        <v>193</v>
      </c>
      <c r="D82" s="362"/>
      <c r="E82" s="362" t="s">
        <v>234</v>
      </c>
      <c r="F82" s="379" t="s">
        <v>241</v>
      </c>
      <c r="G82" s="383" t="s">
        <v>221</v>
      </c>
      <c r="H82" s="384"/>
      <c r="I82" s="384"/>
      <c r="J82" s="384"/>
      <c r="K82" s="384"/>
      <c r="L82" s="384"/>
      <c r="M82" s="384"/>
      <c r="N82" s="384"/>
      <c r="O82" s="384"/>
      <c r="P82" s="384"/>
      <c r="Q82" s="385"/>
      <c r="R82" s="210" t="s">
        <v>54</v>
      </c>
      <c r="S82" s="210" t="s">
        <v>217</v>
      </c>
      <c r="T82" s="363" t="s">
        <v>208</v>
      </c>
      <c r="U82" s="362" t="s">
        <v>240</v>
      </c>
      <c r="V82" s="364" t="s">
        <v>216</v>
      </c>
      <c r="W82" s="362" t="s">
        <v>20</v>
      </c>
      <c r="X82" s="362" t="s">
        <v>22</v>
      </c>
      <c r="Y82" s="362" t="s">
        <v>21</v>
      </c>
      <c r="Z82" s="381" t="s">
        <v>222</v>
      </c>
      <c r="AA82" s="245"/>
      <c r="AF82" s="22" t="s">
        <v>78</v>
      </c>
      <c r="AG82" s="22" t="s">
        <v>94</v>
      </c>
      <c r="AH82" s="22">
        <v>2600</v>
      </c>
    </row>
    <row r="83" spans="1:34" s="22" customFormat="1" ht="36.75" customHeight="1">
      <c r="A83" s="362"/>
      <c r="B83" s="362"/>
      <c r="C83" s="362"/>
      <c r="D83" s="362"/>
      <c r="E83" s="362"/>
      <c r="F83" s="380"/>
      <c r="G83" s="365" t="s">
        <v>292</v>
      </c>
      <c r="H83" s="386"/>
      <c r="I83" s="386"/>
      <c r="J83" s="386"/>
      <c r="K83" s="386"/>
      <c r="L83" s="386"/>
      <c r="M83" s="386"/>
      <c r="N83" s="386"/>
      <c r="O83" s="386"/>
      <c r="P83" s="386"/>
      <c r="Q83" s="366"/>
      <c r="R83" s="209" t="s">
        <v>218</v>
      </c>
      <c r="S83" s="209" t="s">
        <v>219</v>
      </c>
      <c r="T83" s="365"/>
      <c r="U83" s="362"/>
      <c r="V83" s="366"/>
      <c r="W83" s="362"/>
      <c r="X83" s="362"/>
      <c r="Y83" s="362"/>
      <c r="Z83" s="381"/>
      <c r="AA83" s="245"/>
      <c r="AF83" s="22" t="s">
        <v>79</v>
      </c>
      <c r="AG83" s="22" t="s">
        <v>94</v>
      </c>
      <c r="AH83" s="22">
        <v>1000</v>
      </c>
    </row>
    <row r="84" spans="1:34" s="22" customFormat="1" ht="36.75" customHeight="1">
      <c r="A84" s="221">
        <v>6</v>
      </c>
      <c r="B84" s="214"/>
      <c r="C84" s="214"/>
      <c r="D84" s="219" t="s">
        <v>223</v>
      </c>
      <c r="E84" s="370"/>
      <c r="F84" s="257"/>
      <c r="G84" s="249"/>
      <c r="H84" s="184" t="s">
        <v>99</v>
      </c>
      <c r="I84" s="185"/>
      <c r="J84" s="184" t="s">
        <v>110</v>
      </c>
      <c r="K84" s="185"/>
      <c r="L84" s="184" t="s">
        <v>111</v>
      </c>
      <c r="M84" s="184" t="s">
        <v>198</v>
      </c>
      <c r="N84" s="186"/>
      <c r="O84" s="184" t="s">
        <v>110</v>
      </c>
      <c r="P84" s="186"/>
      <c r="Q84" s="187" t="s">
        <v>111</v>
      </c>
      <c r="R84" s="192"/>
      <c r="S84" s="192"/>
      <c r="T84" s="188"/>
      <c r="U84" s="189"/>
      <c r="V84" s="189"/>
      <c r="W84" s="234">
        <f>T84*14300</f>
        <v>0</v>
      </c>
      <c r="X84" s="234" cm="1">
        <f t="array" ref="X84">_xlfn.IFNA(INDEX($AF$6:$AH$237,MATCH(R84&amp;S84,$AF$6:$AF$237&amp;$AG$6:$AG$237,0),3),0)*2*V84</f>
        <v>0</v>
      </c>
      <c r="Y84" s="234">
        <f>(U84-T84)*9800</f>
        <v>0</v>
      </c>
      <c r="Z84" s="234">
        <f>SUM(W84:Y84)</f>
        <v>0</v>
      </c>
      <c r="AA84" s="243"/>
      <c r="AF84" s="22" t="s">
        <v>80</v>
      </c>
      <c r="AG84" s="22" t="s">
        <v>94</v>
      </c>
      <c r="AH84" s="22">
        <v>3300</v>
      </c>
    </row>
    <row r="85" spans="1:34" s="22" customFormat="1" ht="36.75" customHeight="1">
      <c r="A85" s="217"/>
      <c r="B85" s="253"/>
      <c r="C85" s="255"/>
      <c r="D85" s="220"/>
      <c r="E85" s="371"/>
      <c r="F85" s="257"/>
      <c r="G85" s="249"/>
      <c r="H85" s="184" t="s">
        <v>99</v>
      </c>
      <c r="I85" s="185"/>
      <c r="J85" s="184" t="s">
        <v>110</v>
      </c>
      <c r="K85" s="185"/>
      <c r="L85" s="184" t="s">
        <v>111</v>
      </c>
      <c r="M85" s="184" t="s">
        <v>198</v>
      </c>
      <c r="N85" s="186"/>
      <c r="O85" s="184" t="s">
        <v>110</v>
      </c>
      <c r="P85" s="186"/>
      <c r="Q85" s="187" t="s">
        <v>111</v>
      </c>
      <c r="R85" s="192"/>
      <c r="S85" s="192"/>
      <c r="T85" s="188"/>
      <c r="U85" s="189"/>
      <c r="V85" s="189"/>
      <c r="W85" s="234">
        <f t="shared" ref="W85:W93" si="15">T85*14300</f>
        <v>0</v>
      </c>
      <c r="X85" s="234" cm="1">
        <f t="array" ref="X85">_xlfn.IFNA(INDEX($AF$6:$AH$237,MATCH(R85&amp;S85,$AF$6:$AF$237&amp;$AG$6:$AG$237,0),3),0)*2*V85</f>
        <v>0</v>
      </c>
      <c r="Y85" s="234">
        <f t="shared" ref="Y85:Y93" si="16">(U85-T85)*9800</f>
        <v>0</v>
      </c>
      <c r="Z85" s="234">
        <f>SUM(W85:Y85)</f>
        <v>0</v>
      </c>
      <c r="AA85" s="243"/>
      <c r="AF85" s="22" t="s">
        <v>77</v>
      </c>
      <c r="AG85" s="22" t="s">
        <v>94</v>
      </c>
      <c r="AH85" s="22">
        <v>700</v>
      </c>
    </row>
    <row r="86" spans="1:34" s="22" customFormat="1" ht="36.75" customHeight="1">
      <c r="A86" s="217"/>
      <c r="B86" s="253"/>
      <c r="C86" s="255"/>
      <c r="D86" s="220"/>
      <c r="E86" s="371"/>
      <c r="F86" s="257"/>
      <c r="G86" s="249"/>
      <c r="H86" s="184" t="s">
        <v>99</v>
      </c>
      <c r="I86" s="185"/>
      <c r="J86" s="184" t="s">
        <v>110</v>
      </c>
      <c r="K86" s="185"/>
      <c r="L86" s="184" t="s">
        <v>111</v>
      </c>
      <c r="M86" s="184" t="s">
        <v>198</v>
      </c>
      <c r="N86" s="186"/>
      <c r="O86" s="184" t="s">
        <v>110</v>
      </c>
      <c r="P86" s="186"/>
      <c r="Q86" s="187" t="s">
        <v>111</v>
      </c>
      <c r="R86" s="192"/>
      <c r="S86" s="192"/>
      <c r="T86" s="188"/>
      <c r="U86" s="189"/>
      <c r="V86" s="189"/>
      <c r="W86" s="234">
        <f t="shared" si="15"/>
        <v>0</v>
      </c>
      <c r="X86" s="234" cm="1">
        <f t="array" ref="X86">_xlfn.IFNA(INDEX($AF$6:$AH$237,MATCH(R86&amp;S86,$AF$6:$AF$237&amp;$AG$6:$AG$237,0),3),0)*2*V86</f>
        <v>0</v>
      </c>
      <c r="Y86" s="234">
        <f t="shared" si="16"/>
        <v>0</v>
      </c>
      <c r="Z86" s="234">
        <f>SUM(W86:Y86)</f>
        <v>0</v>
      </c>
      <c r="AA86" s="243"/>
      <c r="AF86" s="22" t="s">
        <v>81</v>
      </c>
      <c r="AG86" s="22" t="s">
        <v>94</v>
      </c>
      <c r="AH86" s="22">
        <v>1400</v>
      </c>
    </row>
    <row r="87" spans="1:34" s="22" customFormat="1" ht="36.75" customHeight="1">
      <c r="A87" s="217"/>
      <c r="B87" s="253"/>
      <c r="C87" s="255"/>
      <c r="D87" s="220"/>
      <c r="E87" s="371"/>
      <c r="F87" s="257"/>
      <c r="G87" s="249"/>
      <c r="H87" s="184" t="s">
        <v>99</v>
      </c>
      <c r="I87" s="185"/>
      <c r="J87" s="184" t="s">
        <v>110</v>
      </c>
      <c r="K87" s="185"/>
      <c r="L87" s="184" t="s">
        <v>111</v>
      </c>
      <c r="M87" s="184" t="s">
        <v>198</v>
      </c>
      <c r="N87" s="186"/>
      <c r="O87" s="184" t="s">
        <v>110</v>
      </c>
      <c r="P87" s="186"/>
      <c r="Q87" s="187" t="s">
        <v>111</v>
      </c>
      <c r="R87" s="192"/>
      <c r="S87" s="192"/>
      <c r="T87" s="188"/>
      <c r="U87" s="189"/>
      <c r="V87" s="189"/>
      <c r="W87" s="234">
        <f t="shared" si="15"/>
        <v>0</v>
      </c>
      <c r="X87" s="234" cm="1">
        <f t="array" ref="X87">_xlfn.IFNA(INDEX($AF$6:$AH$237,MATCH(R87&amp;S87,$AF$6:$AF$237&amp;$AG$6:$AG$237,0),3),0)*2*V87</f>
        <v>0</v>
      </c>
      <c r="Y87" s="234">
        <f t="shared" si="16"/>
        <v>0</v>
      </c>
      <c r="Z87" s="234">
        <f>SUM(W87:Y87)</f>
        <v>0</v>
      </c>
      <c r="AA87" s="243"/>
      <c r="AF87" s="22" t="s">
        <v>82</v>
      </c>
      <c r="AG87" s="22" t="s">
        <v>94</v>
      </c>
      <c r="AH87" s="22">
        <v>3900</v>
      </c>
    </row>
    <row r="88" spans="1:34" s="22" customFormat="1" ht="36.75" customHeight="1">
      <c r="A88" s="217"/>
      <c r="B88" s="253"/>
      <c r="C88" s="255"/>
      <c r="D88" s="220"/>
      <c r="E88" s="371"/>
      <c r="F88" s="257"/>
      <c r="G88" s="249"/>
      <c r="H88" s="184" t="s">
        <v>99</v>
      </c>
      <c r="I88" s="185"/>
      <c r="J88" s="184" t="s">
        <v>110</v>
      </c>
      <c r="K88" s="185"/>
      <c r="L88" s="184" t="s">
        <v>111</v>
      </c>
      <c r="M88" s="184" t="s">
        <v>198</v>
      </c>
      <c r="N88" s="186"/>
      <c r="O88" s="184" t="s">
        <v>110</v>
      </c>
      <c r="P88" s="186"/>
      <c r="Q88" s="187" t="s">
        <v>111</v>
      </c>
      <c r="R88" s="192"/>
      <c r="S88" s="192"/>
      <c r="T88" s="188"/>
      <c r="U88" s="189"/>
      <c r="V88" s="189"/>
      <c r="W88" s="234">
        <f t="shared" si="15"/>
        <v>0</v>
      </c>
      <c r="X88" s="234" cm="1">
        <f t="array" ref="X88">_xlfn.IFNA(INDEX($AF$6:$AH$237,MATCH(R88&amp;S88,$AF$6:$AF$237&amp;$AG$6:$AG$237,0),3),0)*2*V88</f>
        <v>0</v>
      </c>
      <c r="Y88" s="234">
        <f t="shared" si="16"/>
        <v>0</v>
      </c>
      <c r="Z88" s="234">
        <f t="shared" ref="Z88" si="17">SUM(W88:Y88)</f>
        <v>0</v>
      </c>
      <c r="AA88" s="243"/>
      <c r="AF88" s="22" t="s">
        <v>83</v>
      </c>
      <c r="AG88" s="22" t="s">
        <v>94</v>
      </c>
      <c r="AH88" s="22">
        <v>1400</v>
      </c>
    </row>
    <row r="89" spans="1:34" s="22" customFormat="1" ht="36.75" customHeight="1">
      <c r="A89" s="217"/>
      <c r="B89" s="253"/>
      <c r="C89" s="255"/>
      <c r="D89" s="220"/>
      <c r="E89" s="371"/>
      <c r="F89" s="257"/>
      <c r="G89" s="249"/>
      <c r="H89" s="184" t="s">
        <v>99</v>
      </c>
      <c r="I89" s="185"/>
      <c r="J89" s="184" t="s">
        <v>110</v>
      </c>
      <c r="K89" s="185"/>
      <c r="L89" s="184" t="s">
        <v>111</v>
      </c>
      <c r="M89" s="184" t="s">
        <v>198</v>
      </c>
      <c r="N89" s="186"/>
      <c r="O89" s="184" t="s">
        <v>110</v>
      </c>
      <c r="P89" s="186"/>
      <c r="Q89" s="187" t="s">
        <v>111</v>
      </c>
      <c r="R89" s="192"/>
      <c r="S89" s="192"/>
      <c r="T89" s="188"/>
      <c r="U89" s="189"/>
      <c r="V89" s="189"/>
      <c r="W89" s="234">
        <f t="shared" si="15"/>
        <v>0</v>
      </c>
      <c r="X89" s="234" cm="1">
        <f t="array" ref="X89">_xlfn.IFNA(INDEX($AF$6:$AH$237,MATCH(R89&amp;S89,$AF$6:$AF$237&amp;$AG$6:$AG$237,0),3),0)*2*V89</f>
        <v>0</v>
      </c>
      <c r="Y89" s="234">
        <f t="shared" si="16"/>
        <v>0</v>
      </c>
      <c r="Z89" s="234">
        <f>SUM(W89:Y89)</f>
        <v>0</v>
      </c>
      <c r="AA89" s="243"/>
      <c r="AF89" s="22" t="s">
        <v>84</v>
      </c>
      <c r="AG89" s="22" t="s">
        <v>94</v>
      </c>
      <c r="AH89" s="22">
        <v>2000</v>
      </c>
    </row>
    <row r="90" spans="1:34" s="22" customFormat="1" ht="36.75" customHeight="1">
      <c r="A90" s="217"/>
      <c r="B90" s="253"/>
      <c r="C90" s="255"/>
      <c r="D90" s="220"/>
      <c r="E90" s="371"/>
      <c r="F90" s="257"/>
      <c r="G90" s="249"/>
      <c r="H90" s="184" t="s">
        <v>99</v>
      </c>
      <c r="I90" s="185"/>
      <c r="J90" s="184" t="s">
        <v>110</v>
      </c>
      <c r="K90" s="185"/>
      <c r="L90" s="184" t="s">
        <v>111</v>
      </c>
      <c r="M90" s="184" t="s">
        <v>198</v>
      </c>
      <c r="N90" s="186"/>
      <c r="O90" s="184" t="s">
        <v>110</v>
      </c>
      <c r="P90" s="186"/>
      <c r="Q90" s="187" t="s">
        <v>111</v>
      </c>
      <c r="R90" s="192"/>
      <c r="S90" s="192"/>
      <c r="T90" s="188"/>
      <c r="U90" s="189"/>
      <c r="V90" s="189"/>
      <c r="W90" s="234">
        <f t="shared" si="15"/>
        <v>0</v>
      </c>
      <c r="X90" s="234" cm="1">
        <f t="array" ref="X90">_xlfn.IFNA(INDEX($AF$6:$AH$237,MATCH(R90&amp;S90,$AF$6:$AF$237&amp;$AG$6:$AG$237,0),3),0)*2*V90</f>
        <v>0</v>
      </c>
      <c r="Y90" s="234">
        <f t="shared" si="16"/>
        <v>0</v>
      </c>
      <c r="Z90" s="234">
        <f>SUM(W90:Y90)</f>
        <v>0</v>
      </c>
      <c r="AA90" s="243"/>
      <c r="AF90" s="22" t="s">
        <v>85</v>
      </c>
      <c r="AG90" s="22" t="s">
        <v>94</v>
      </c>
      <c r="AH90" s="22">
        <v>2800</v>
      </c>
    </row>
    <row r="91" spans="1:34" s="22" customFormat="1" ht="36.75" customHeight="1">
      <c r="A91" s="217"/>
      <c r="B91" s="253"/>
      <c r="C91" s="255"/>
      <c r="D91" s="220"/>
      <c r="E91" s="371"/>
      <c r="F91" s="257"/>
      <c r="G91" s="249"/>
      <c r="H91" s="184" t="s">
        <v>99</v>
      </c>
      <c r="I91" s="185"/>
      <c r="J91" s="184" t="s">
        <v>110</v>
      </c>
      <c r="K91" s="185"/>
      <c r="L91" s="184" t="s">
        <v>111</v>
      </c>
      <c r="M91" s="184" t="s">
        <v>198</v>
      </c>
      <c r="N91" s="186"/>
      <c r="O91" s="184" t="s">
        <v>110</v>
      </c>
      <c r="P91" s="186"/>
      <c r="Q91" s="187" t="s">
        <v>111</v>
      </c>
      <c r="R91" s="192"/>
      <c r="S91" s="192"/>
      <c r="T91" s="188"/>
      <c r="U91" s="189"/>
      <c r="V91" s="189"/>
      <c r="W91" s="234">
        <f t="shared" si="15"/>
        <v>0</v>
      </c>
      <c r="X91" s="234" cm="1">
        <f t="array" ref="X91">_xlfn.IFNA(INDEX($AF$6:$AH$237,MATCH(R91&amp;S91,$AF$6:$AF$237&amp;$AG$6:$AG$237,0),3),0)*2*V91</f>
        <v>0</v>
      </c>
      <c r="Y91" s="234">
        <f t="shared" si="16"/>
        <v>0</v>
      </c>
      <c r="Z91" s="234">
        <f>SUM(W91:Y91)</f>
        <v>0</v>
      </c>
      <c r="AA91" s="243"/>
      <c r="AB91" s="191"/>
      <c r="AF91" s="22" t="s">
        <v>86</v>
      </c>
      <c r="AG91" s="22" t="s">
        <v>94</v>
      </c>
      <c r="AH91" s="22">
        <v>3000</v>
      </c>
    </row>
    <row r="92" spans="1:34" s="22" customFormat="1" ht="36.75" customHeight="1">
      <c r="A92" s="217"/>
      <c r="B92" s="253"/>
      <c r="C92" s="255"/>
      <c r="D92" s="220"/>
      <c r="E92" s="371"/>
      <c r="F92" s="257"/>
      <c r="G92" s="249"/>
      <c r="H92" s="184" t="s">
        <v>99</v>
      </c>
      <c r="I92" s="185"/>
      <c r="J92" s="184" t="s">
        <v>110</v>
      </c>
      <c r="K92" s="185"/>
      <c r="L92" s="184" t="s">
        <v>111</v>
      </c>
      <c r="M92" s="184" t="s">
        <v>198</v>
      </c>
      <c r="N92" s="186"/>
      <c r="O92" s="184" t="s">
        <v>110</v>
      </c>
      <c r="P92" s="186"/>
      <c r="Q92" s="187" t="s">
        <v>111</v>
      </c>
      <c r="R92" s="192"/>
      <c r="S92" s="192"/>
      <c r="T92" s="188"/>
      <c r="U92" s="189"/>
      <c r="V92" s="189"/>
      <c r="W92" s="234">
        <f t="shared" si="15"/>
        <v>0</v>
      </c>
      <c r="X92" s="234" cm="1">
        <f t="array" ref="X92">_xlfn.IFNA(INDEX($AF$6:$AH$237,MATCH(R92&amp;S92,$AF$6:$AF$237&amp;$AG$6:$AG$237,0),3),0)*2*V92</f>
        <v>0</v>
      </c>
      <c r="Y92" s="234">
        <f t="shared" si="16"/>
        <v>0</v>
      </c>
      <c r="Z92" s="234">
        <f>SUM(W92:Y92)</f>
        <v>0</v>
      </c>
      <c r="AA92" s="243"/>
      <c r="AB92" s="191"/>
      <c r="AF92" s="22" t="s">
        <v>87</v>
      </c>
      <c r="AG92" s="22" t="s">
        <v>94</v>
      </c>
      <c r="AH92" s="22">
        <v>2800</v>
      </c>
    </row>
    <row r="93" spans="1:34" s="22" customFormat="1" ht="36.75" customHeight="1">
      <c r="A93" s="215"/>
      <c r="B93" s="254"/>
      <c r="C93" s="256"/>
      <c r="D93" s="216"/>
      <c r="E93" s="372"/>
      <c r="F93" s="257"/>
      <c r="G93" s="249"/>
      <c r="H93" s="184" t="s">
        <v>99</v>
      </c>
      <c r="I93" s="185"/>
      <c r="J93" s="184" t="s">
        <v>110</v>
      </c>
      <c r="K93" s="185"/>
      <c r="L93" s="184" t="s">
        <v>111</v>
      </c>
      <c r="M93" s="184" t="s">
        <v>198</v>
      </c>
      <c r="N93" s="186"/>
      <c r="O93" s="184" t="s">
        <v>110</v>
      </c>
      <c r="P93" s="186"/>
      <c r="Q93" s="187" t="s">
        <v>111</v>
      </c>
      <c r="R93" s="192"/>
      <c r="S93" s="192"/>
      <c r="T93" s="188"/>
      <c r="U93" s="189"/>
      <c r="V93" s="189"/>
      <c r="W93" s="234">
        <f t="shared" si="15"/>
        <v>0</v>
      </c>
      <c r="X93" s="234" cm="1">
        <f t="array" ref="X93">_xlfn.IFNA(INDEX($AF$6:$AH$237,MATCH(R93&amp;S93,$AF$6:$AF$237&amp;$AG$6:$AG$237,0),3),0)*2*V93</f>
        <v>0</v>
      </c>
      <c r="Y93" s="234">
        <f t="shared" si="16"/>
        <v>0</v>
      </c>
      <c r="Z93" s="234">
        <f>SUM(W93:Y93)</f>
        <v>0</v>
      </c>
      <c r="AA93" s="243"/>
      <c r="AB93" s="191"/>
      <c r="AF93" s="22" t="s">
        <v>88</v>
      </c>
      <c r="AG93" s="22" t="s">
        <v>94</v>
      </c>
      <c r="AH93" s="22">
        <v>3000</v>
      </c>
    </row>
    <row r="94" spans="1:34" s="22" customFormat="1" ht="36.75" customHeight="1" thickBot="1">
      <c r="A94" s="206"/>
      <c r="B94" s="206"/>
      <c r="C94" s="206"/>
      <c r="D94" s="206"/>
      <c r="E94" s="206"/>
      <c r="F94" s="206"/>
      <c r="G94" s="206"/>
      <c r="H94" s="206"/>
      <c r="I94" s="206"/>
      <c r="J94" s="206"/>
      <c r="K94" s="206"/>
      <c r="L94" s="206"/>
      <c r="M94" s="206"/>
      <c r="N94" s="206"/>
      <c r="O94" s="206"/>
      <c r="P94" s="206"/>
      <c r="Q94" s="206"/>
      <c r="R94" s="206"/>
      <c r="S94" s="206"/>
      <c r="T94" s="387">
        <f>C84</f>
        <v>0</v>
      </c>
      <c r="U94" s="387"/>
      <c r="V94" s="387"/>
      <c r="W94" s="222" t="s">
        <v>225</v>
      </c>
      <c r="X94" s="222"/>
      <c r="Y94" s="222" t="s">
        <v>205</v>
      </c>
      <c r="Z94" s="235">
        <f>SUM(Z84:Z93)</f>
        <v>0</v>
      </c>
      <c r="AA94" s="243"/>
      <c r="AB94" s="191"/>
      <c r="AF94" s="22" t="s">
        <v>89</v>
      </c>
      <c r="AG94" s="22" t="s">
        <v>94</v>
      </c>
      <c r="AH94" s="22">
        <v>2200</v>
      </c>
    </row>
    <row r="95" spans="1:34" s="22" customFormat="1" ht="36.6" customHeight="1" thickBot="1">
      <c r="A95" s="206"/>
      <c r="B95" s="206"/>
      <c r="C95" s="206"/>
      <c r="D95" s="206"/>
      <c r="E95" s="206"/>
      <c r="F95" s="206"/>
      <c r="G95" s="206"/>
      <c r="H95" s="206"/>
      <c r="I95" s="206"/>
      <c r="J95" s="206"/>
      <c r="K95" s="206"/>
      <c r="L95" s="206"/>
      <c r="M95" s="206"/>
      <c r="N95" s="206"/>
      <c r="O95" s="206"/>
      <c r="P95" s="206"/>
      <c r="Q95" s="206"/>
      <c r="R95" s="206"/>
      <c r="S95" s="206"/>
      <c r="T95" s="206"/>
      <c r="U95" s="206"/>
      <c r="V95" s="206"/>
      <c r="W95" s="382" t="s">
        <v>263</v>
      </c>
      <c r="X95" s="382"/>
      <c r="Y95" s="224" t="s">
        <v>224</v>
      </c>
      <c r="Z95" s="271">
        <f>IF(Z94&gt;=160000,"160,000",Z94)</f>
        <v>0</v>
      </c>
      <c r="AA95" s="243" t="s">
        <v>24</v>
      </c>
      <c r="AB95" s="191"/>
      <c r="AF95" s="22" t="s">
        <v>90</v>
      </c>
      <c r="AG95" s="22" t="s">
        <v>94</v>
      </c>
      <c r="AH95" s="22">
        <v>2200</v>
      </c>
    </row>
    <row r="96" spans="1:34" ht="38.1" customHeight="1" thickBot="1">
      <c r="AF96" s="22" t="s">
        <v>91</v>
      </c>
      <c r="AG96" s="22" t="s">
        <v>94</v>
      </c>
      <c r="AH96" s="22">
        <v>1000</v>
      </c>
    </row>
    <row r="97" spans="1:34" ht="37.5" customHeight="1" thickBot="1">
      <c r="A97" s="193" t="s">
        <v>229</v>
      </c>
      <c r="B97" s="193"/>
      <c r="C97" s="193"/>
      <c r="G97" s="193"/>
      <c r="H97" s="22"/>
      <c r="I97" s="193"/>
      <c r="J97" s="22"/>
      <c r="K97" s="22"/>
      <c r="L97" s="22"/>
      <c r="M97" s="193"/>
      <c r="N97" s="22"/>
      <c r="O97" s="22"/>
      <c r="P97" s="22"/>
      <c r="Q97" s="193"/>
      <c r="Y97" s="225" t="s">
        <v>258</v>
      </c>
      <c r="Z97" s="208" t="s">
        <v>249</v>
      </c>
      <c r="AA97" s="208"/>
      <c r="AF97" s="22" t="s">
        <v>92</v>
      </c>
      <c r="AG97" s="22" t="s">
        <v>94</v>
      </c>
      <c r="AH97" s="22">
        <v>1500</v>
      </c>
    </row>
    <row r="98" spans="1:34" ht="37.5" customHeight="1">
      <c r="AF98" s="22" t="s">
        <v>93</v>
      </c>
      <c r="AG98" s="22" t="s">
        <v>94</v>
      </c>
      <c r="AH98" s="22">
        <v>1000</v>
      </c>
    </row>
    <row r="99" spans="1:34" ht="37.5" customHeight="1">
      <c r="A99" s="361" t="s">
        <v>238</v>
      </c>
      <c r="B99" s="362" t="s">
        <v>215</v>
      </c>
      <c r="C99" s="362" t="s">
        <v>193</v>
      </c>
      <c r="D99" s="362"/>
      <c r="E99" s="362" t="s">
        <v>234</v>
      </c>
      <c r="F99" s="379" t="s">
        <v>241</v>
      </c>
      <c r="G99" s="383" t="s">
        <v>221</v>
      </c>
      <c r="H99" s="384"/>
      <c r="I99" s="384"/>
      <c r="J99" s="384"/>
      <c r="K99" s="384"/>
      <c r="L99" s="384"/>
      <c r="M99" s="384"/>
      <c r="N99" s="384"/>
      <c r="O99" s="384"/>
      <c r="P99" s="384"/>
      <c r="Q99" s="385"/>
      <c r="R99" s="210" t="s">
        <v>54</v>
      </c>
      <c r="S99" s="210" t="s">
        <v>217</v>
      </c>
      <c r="T99" s="363" t="s">
        <v>208</v>
      </c>
      <c r="U99" s="362" t="s">
        <v>240</v>
      </c>
      <c r="V99" s="364" t="s">
        <v>216</v>
      </c>
      <c r="W99" s="362" t="s">
        <v>20</v>
      </c>
      <c r="X99" s="362" t="s">
        <v>22</v>
      </c>
      <c r="Y99" s="362" t="s">
        <v>21</v>
      </c>
      <c r="Z99" s="381" t="s">
        <v>222</v>
      </c>
      <c r="AA99" s="245"/>
      <c r="AF99" s="22" t="s">
        <v>95</v>
      </c>
      <c r="AG99" s="22" t="s">
        <v>94</v>
      </c>
      <c r="AH99" s="22">
        <v>900</v>
      </c>
    </row>
    <row r="100" spans="1:34" ht="37.5" customHeight="1">
      <c r="A100" s="362"/>
      <c r="B100" s="362"/>
      <c r="C100" s="362"/>
      <c r="D100" s="362"/>
      <c r="E100" s="362"/>
      <c r="F100" s="380"/>
      <c r="G100" s="365" t="s">
        <v>292</v>
      </c>
      <c r="H100" s="386"/>
      <c r="I100" s="386"/>
      <c r="J100" s="386"/>
      <c r="K100" s="386"/>
      <c r="L100" s="386"/>
      <c r="M100" s="386"/>
      <c r="N100" s="386"/>
      <c r="O100" s="386"/>
      <c r="P100" s="386"/>
      <c r="Q100" s="366"/>
      <c r="R100" s="209" t="s">
        <v>218</v>
      </c>
      <c r="S100" s="209" t="s">
        <v>219</v>
      </c>
      <c r="T100" s="365"/>
      <c r="U100" s="362"/>
      <c r="V100" s="366"/>
      <c r="W100" s="362"/>
      <c r="X100" s="362"/>
      <c r="Y100" s="362"/>
      <c r="Z100" s="381"/>
      <c r="AA100" s="245"/>
      <c r="AF100" s="22" t="s">
        <v>275</v>
      </c>
      <c r="AG100" s="22" t="s">
        <v>72</v>
      </c>
      <c r="AH100" s="22">
        <v>5200</v>
      </c>
    </row>
    <row r="101" spans="1:34" ht="37.5" customHeight="1">
      <c r="A101" s="221">
        <v>7</v>
      </c>
      <c r="B101" s="214"/>
      <c r="C101" s="214"/>
      <c r="D101" s="219" t="s">
        <v>223</v>
      </c>
      <c r="E101" s="370"/>
      <c r="F101" s="257"/>
      <c r="G101" s="249"/>
      <c r="H101" s="184" t="s">
        <v>99</v>
      </c>
      <c r="I101" s="185"/>
      <c r="J101" s="184" t="s">
        <v>110</v>
      </c>
      <c r="K101" s="185"/>
      <c r="L101" s="184" t="s">
        <v>111</v>
      </c>
      <c r="M101" s="184" t="s">
        <v>198</v>
      </c>
      <c r="N101" s="186"/>
      <c r="O101" s="184" t="s">
        <v>110</v>
      </c>
      <c r="P101" s="186"/>
      <c r="Q101" s="187" t="s">
        <v>111</v>
      </c>
      <c r="R101" s="192"/>
      <c r="S101" s="192"/>
      <c r="T101" s="188"/>
      <c r="U101" s="189"/>
      <c r="V101" s="189"/>
      <c r="W101" s="234">
        <f>T101*14300</f>
        <v>0</v>
      </c>
      <c r="X101" s="234" cm="1">
        <f t="array" ref="X101">_xlfn.IFNA(INDEX($AF$6:$AH$237,MATCH(R101&amp;S101,$AF$6:$AF$237&amp;$AG$6:$AG$237,0),3),0)*2*V101</f>
        <v>0</v>
      </c>
      <c r="Y101" s="234">
        <f>(U101-T101)*9800</f>
        <v>0</v>
      </c>
      <c r="Z101" s="234">
        <f>SUM(W101:Y101)</f>
        <v>0</v>
      </c>
      <c r="AA101" s="243"/>
      <c r="AF101" s="3" t="s">
        <v>78</v>
      </c>
      <c r="AG101" s="3" t="s">
        <v>96</v>
      </c>
      <c r="AH101" s="3">
        <v>3400</v>
      </c>
    </row>
    <row r="102" spans="1:34" ht="37.5" customHeight="1">
      <c r="A102" s="217"/>
      <c r="B102" s="253"/>
      <c r="C102" s="255"/>
      <c r="D102" s="220"/>
      <c r="E102" s="371"/>
      <c r="F102" s="257"/>
      <c r="G102" s="249"/>
      <c r="H102" s="184" t="s">
        <v>99</v>
      </c>
      <c r="I102" s="185"/>
      <c r="J102" s="184" t="s">
        <v>110</v>
      </c>
      <c r="K102" s="185"/>
      <c r="L102" s="184" t="s">
        <v>111</v>
      </c>
      <c r="M102" s="184" t="s">
        <v>198</v>
      </c>
      <c r="N102" s="186"/>
      <c r="O102" s="184" t="s">
        <v>110</v>
      </c>
      <c r="P102" s="186"/>
      <c r="Q102" s="187" t="s">
        <v>111</v>
      </c>
      <c r="R102" s="192"/>
      <c r="S102" s="192"/>
      <c r="T102" s="188"/>
      <c r="U102" s="189"/>
      <c r="V102" s="189"/>
      <c r="W102" s="234">
        <f t="shared" ref="W102:W110" si="18">T102*14300</f>
        <v>0</v>
      </c>
      <c r="X102" s="234" cm="1">
        <f t="array" ref="X102">_xlfn.IFNA(INDEX($AF$6:$AH$237,MATCH(R102&amp;S102,$AF$6:$AF$237&amp;$AG$6:$AG$237,0),3),0)*2*V102</f>
        <v>0</v>
      </c>
      <c r="Y102" s="234">
        <f t="shared" ref="Y102:Y110" si="19">(U102-T102)*9800</f>
        <v>0</v>
      </c>
      <c r="Z102" s="234">
        <f t="shared" ref="Z102:Z110" si="20">SUM(W102:Y102)</f>
        <v>0</v>
      </c>
      <c r="AA102" s="243"/>
      <c r="AF102" s="3" t="s">
        <v>79</v>
      </c>
      <c r="AG102" s="3" t="s">
        <v>96</v>
      </c>
      <c r="AH102" s="3">
        <v>1800</v>
      </c>
    </row>
    <row r="103" spans="1:34" ht="37.5" customHeight="1">
      <c r="A103" s="217"/>
      <c r="B103" s="253"/>
      <c r="C103" s="255"/>
      <c r="D103" s="220"/>
      <c r="E103" s="371"/>
      <c r="F103" s="257"/>
      <c r="G103" s="249"/>
      <c r="H103" s="184" t="s">
        <v>99</v>
      </c>
      <c r="I103" s="185"/>
      <c r="J103" s="184" t="s">
        <v>110</v>
      </c>
      <c r="K103" s="185"/>
      <c r="L103" s="184" t="s">
        <v>111</v>
      </c>
      <c r="M103" s="184" t="s">
        <v>198</v>
      </c>
      <c r="N103" s="186"/>
      <c r="O103" s="184" t="s">
        <v>110</v>
      </c>
      <c r="P103" s="186"/>
      <c r="Q103" s="187" t="s">
        <v>111</v>
      </c>
      <c r="R103" s="192"/>
      <c r="S103" s="192"/>
      <c r="T103" s="188"/>
      <c r="U103" s="189"/>
      <c r="V103" s="189"/>
      <c r="W103" s="234">
        <f t="shared" si="18"/>
        <v>0</v>
      </c>
      <c r="X103" s="234" cm="1">
        <f t="array" ref="X103">_xlfn.IFNA(INDEX($AF$6:$AH$237,MATCH(R103&amp;S103,$AF$6:$AF$237&amp;$AG$6:$AG$237,0),3),0)*2*V103</f>
        <v>0</v>
      </c>
      <c r="Y103" s="234">
        <f t="shared" si="19"/>
        <v>0</v>
      </c>
      <c r="Z103" s="234">
        <f t="shared" si="20"/>
        <v>0</v>
      </c>
      <c r="AA103" s="243"/>
      <c r="AF103" s="3" t="s">
        <v>80</v>
      </c>
      <c r="AG103" s="3" t="s">
        <v>96</v>
      </c>
      <c r="AH103" s="3">
        <v>4200</v>
      </c>
    </row>
    <row r="104" spans="1:34" ht="37.5" customHeight="1">
      <c r="A104" s="217"/>
      <c r="B104" s="253"/>
      <c r="C104" s="255"/>
      <c r="D104" s="220"/>
      <c r="E104" s="371"/>
      <c r="F104" s="257"/>
      <c r="G104" s="249"/>
      <c r="H104" s="184" t="s">
        <v>99</v>
      </c>
      <c r="I104" s="185"/>
      <c r="J104" s="184" t="s">
        <v>110</v>
      </c>
      <c r="K104" s="185"/>
      <c r="L104" s="184" t="s">
        <v>111</v>
      </c>
      <c r="M104" s="184" t="s">
        <v>198</v>
      </c>
      <c r="N104" s="186"/>
      <c r="O104" s="184" t="s">
        <v>110</v>
      </c>
      <c r="P104" s="186"/>
      <c r="Q104" s="187" t="s">
        <v>111</v>
      </c>
      <c r="R104" s="192"/>
      <c r="S104" s="192"/>
      <c r="T104" s="188"/>
      <c r="U104" s="189"/>
      <c r="V104" s="189"/>
      <c r="W104" s="234">
        <f t="shared" si="18"/>
        <v>0</v>
      </c>
      <c r="X104" s="234" cm="1">
        <f t="array" ref="X104">_xlfn.IFNA(INDEX($AF$6:$AH$237,MATCH(R104&amp;S104,$AF$6:$AF$237&amp;$AG$6:$AG$237,0),3),0)*2*V104</f>
        <v>0</v>
      </c>
      <c r="Y104" s="234">
        <f t="shared" si="19"/>
        <v>0</v>
      </c>
      <c r="Z104" s="234">
        <f t="shared" si="20"/>
        <v>0</v>
      </c>
      <c r="AA104" s="243"/>
      <c r="AF104" s="3" t="s">
        <v>77</v>
      </c>
      <c r="AG104" s="3" t="s">
        <v>96</v>
      </c>
      <c r="AH104" s="3">
        <v>1200</v>
      </c>
    </row>
    <row r="105" spans="1:34" ht="37.5" customHeight="1">
      <c r="A105" s="217"/>
      <c r="B105" s="253"/>
      <c r="C105" s="255"/>
      <c r="D105" s="220"/>
      <c r="E105" s="371"/>
      <c r="F105" s="257"/>
      <c r="G105" s="249"/>
      <c r="H105" s="184" t="s">
        <v>99</v>
      </c>
      <c r="I105" s="185"/>
      <c r="J105" s="184" t="s">
        <v>110</v>
      </c>
      <c r="K105" s="185"/>
      <c r="L105" s="184" t="s">
        <v>111</v>
      </c>
      <c r="M105" s="184" t="s">
        <v>198</v>
      </c>
      <c r="N105" s="186"/>
      <c r="O105" s="184" t="s">
        <v>110</v>
      </c>
      <c r="P105" s="186"/>
      <c r="Q105" s="187" t="s">
        <v>111</v>
      </c>
      <c r="R105" s="192"/>
      <c r="S105" s="192"/>
      <c r="T105" s="188"/>
      <c r="U105" s="189"/>
      <c r="V105" s="189"/>
      <c r="W105" s="234">
        <f t="shared" si="18"/>
        <v>0</v>
      </c>
      <c r="X105" s="234" cm="1">
        <f t="array" ref="X105">_xlfn.IFNA(INDEX($AF$6:$AH$237,MATCH(R105&amp;S105,$AF$6:$AF$237&amp;$AG$6:$AG$237,0),3),0)*2*V105</f>
        <v>0</v>
      </c>
      <c r="Y105" s="234">
        <f t="shared" si="19"/>
        <v>0</v>
      </c>
      <c r="Z105" s="234">
        <f t="shared" si="20"/>
        <v>0</v>
      </c>
      <c r="AA105" s="243"/>
      <c r="AF105" s="3" t="s">
        <v>81</v>
      </c>
      <c r="AG105" s="3" t="s">
        <v>96</v>
      </c>
      <c r="AH105" s="3">
        <v>700</v>
      </c>
    </row>
    <row r="106" spans="1:34" ht="37.5" customHeight="1">
      <c r="A106" s="217"/>
      <c r="B106" s="253"/>
      <c r="C106" s="255"/>
      <c r="D106" s="220"/>
      <c r="E106" s="371"/>
      <c r="F106" s="257"/>
      <c r="G106" s="249"/>
      <c r="H106" s="184" t="s">
        <v>99</v>
      </c>
      <c r="I106" s="185"/>
      <c r="J106" s="184" t="s">
        <v>110</v>
      </c>
      <c r="K106" s="185"/>
      <c r="L106" s="184" t="s">
        <v>111</v>
      </c>
      <c r="M106" s="184" t="s">
        <v>198</v>
      </c>
      <c r="N106" s="186"/>
      <c r="O106" s="184" t="s">
        <v>110</v>
      </c>
      <c r="P106" s="186"/>
      <c r="Q106" s="187" t="s">
        <v>111</v>
      </c>
      <c r="R106" s="192"/>
      <c r="S106" s="192"/>
      <c r="T106" s="188"/>
      <c r="U106" s="189"/>
      <c r="V106" s="189"/>
      <c r="W106" s="234">
        <f t="shared" si="18"/>
        <v>0</v>
      </c>
      <c r="X106" s="234" cm="1">
        <f t="array" ref="X106">_xlfn.IFNA(INDEX($AF$6:$AH$237,MATCH(R106&amp;S106,$AF$6:$AF$237&amp;$AG$6:$AG$237,0),3),0)*2*V106</f>
        <v>0</v>
      </c>
      <c r="Y106" s="234">
        <f t="shared" si="19"/>
        <v>0</v>
      </c>
      <c r="Z106" s="234">
        <f t="shared" si="20"/>
        <v>0</v>
      </c>
      <c r="AA106" s="243"/>
      <c r="AF106" s="3" t="s">
        <v>82</v>
      </c>
      <c r="AG106" s="3" t="s">
        <v>96</v>
      </c>
      <c r="AH106" s="3">
        <v>4800</v>
      </c>
    </row>
    <row r="107" spans="1:34" ht="37.5" customHeight="1">
      <c r="A107" s="217"/>
      <c r="B107" s="253"/>
      <c r="C107" s="255"/>
      <c r="D107" s="220"/>
      <c r="E107" s="371"/>
      <c r="F107" s="257"/>
      <c r="G107" s="249"/>
      <c r="H107" s="184" t="s">
        <v>99</v>
      </c>
      <c r="I107" s="185"/>
      <c r="J107" s="184" t="s">
        <v>110</v>
      </c>
      <c r="K107" s="185"/>
      <c r="L107" s="184" t="s">
        <v>111</v>
      </c>
      <c r="M107" s="184" t="s">
        <v>198</v>
      </c>
      <c r="N107" s="186"/>
      <c r="O107" s="184" t="s">
        <v>110</v>
      </c>
      <c r="P107" s="186"/>
      <c r="Q107" s="187" t="s">
        <v>111</v>
      </c>
      <c r="R107" s="192"/>
      <c r="S107" s="192"/>
      <c r="T107" s="188"/>
      <c r="U107" s="189"/>
      <c r="V107" s="189"/>
      <c r="W107" s="234">
        <f t="shared" si="18"/>
        <v>0</v>
      </c>
      <c r="X107" s="234" cm="1">
        <f t="array" ref="X107">_xlfn.IFNA(INDEX($AF$6:$AH$237,MATCH(R107&amp;S107,$AF$6:$AF$237&amp;$AG$6:$AG$237,0),3),0)*2*V107</f>
        <v>0</v>
      </c>
      <c r="Y107" s="234">
        <f t="shared" si="19"/>
        <v>0</v>
      </c>
      <c r="Z107" s="234">
        <f t="shared" si="20"/>
        <v>0</v>
      </c>
      <c r="AA107" s="243"/>
      <c r="AF107" s="3" t="s">
        <v>83</v>
      </c>
      <c r="AG107" s="3" t="s">
        <v>96</v>
      </c>
      <c r="AH107" s="3">
        <v>2200</v>
      </c>
    </row>
    <row r="108" spans="1:34" ht="37.5" customHeight="1">
      <c r="A108" s="217"/>
      <c r="B108" s="253"/>
      <c r="C108" s="255"/>
      <c r="D108" s="220"/>
      <c r="E108" s="371"/>
      <c r="F108" s="257"/>
      <c r="G108" s="249"/>
      <c r="H108" s="184" t="s">
        <v>99</v>
      </c>
      <c r="I108" s="185"/>
      <c r="J108" s="184" t="s">
        <v>110</v>
      </c>
      <c r="K108" s="185"/>
      <c r="L108" s="184" t="s">
        <v>111</v>
      </c>
      <c r="M108" s="184" t="s">
        <v>198</v>
      </c>
      <c r="N108" s="186"/>
      <c r="O108" s="184" t="s">
        <v>110</v>
      </c>
      <c r="P108" s="186"/>
      <c r="Q108" s="187" t="s">
        <v>111</v>
      </c>
      <c r="R108" s="192"/>
      <c r="S108" s="192"/>
      <c r="T108" s="188"/>
      <c r="U108" s="189"/>
      <c r="V108" s="189"/>
      <c r="W108" s="234">
        <f t="shared" si="18"/>
        <v>0</v>
      </c>
      <c r="X108" s="234" cm="1">
        <f t="array" ref="X108">_xlfn.IFNA(INDEX($AF$6:$AH$237,MATCH(R108&amp;S108,$AF$6:$AF$237&amp;$AG$6:$AG$237,0),3),0)*2*V108</f>
        <v>0</v>
      </c>
      <c r="Y108" s="234">
        <f t="shared" si="19"/>
        <v>0</v>
      </c>
      <c r="Z108" s="234">
        <f t="shared" si="20"/>
        <v>0</v>
      </c>
      <c r="AA108" s="243"/>
      <c r="AF108" s="3" t="s">
        <v>84</v>
      </c>
      <c r="AG108" s="3" t="s">
        <v>96</v>
      </c>
      <c r="AH108" s="3">
        <v>2900</v>
      </c>
    </row>
    <row r="109" spans="1:34" ht="37.5" customHeight="1">
      <c r="A109" s="217"/>
      <c r="B109" s="253"/>
      <c r="C109" s="255"/>
      <c r="D109" s="220"/>
      <c r="E109" s="371"/>
      <c r="F109" s="257"/>
      <c r="G109" s="249"/>
      <c r="H109" s="184" t="s">
        <v>99</v>
      </c>
      <c r="I109" s="185"/>
      <c r="J109" s="184" t="s">
        <v>110</v>
      </c>
      <c r="K109" s="185"/>
      <c r="L109" s="184" t="s">
        <v>111</v>
      </c>
      <c r="M109" s="184" t="s">
        <v>198</v>
      </c>
      <c r="N109" s="186"/>
      <c r="O109" s="184" t="s">
        <v>110</v>
      </c>
      <c r="P109" s="186"/>
      <c r="Q109" s="187" t="s">
        <v>111</v>
      </c>
      <c r="R109" s="192"/>
      <c r="S109" s="192"/>
      <c r="T109" s="188"/>
      <c r="U109" s="189"/>
      <c r="V109" s="189"/>
      <c r="W109" s="234">
        <f t="shared" si="18"/>
        <v>0</v>
      </c>
      <c r="X109" s="234" cm="1">
        <f t="array" ref="X109">_xlfn.IFNA(INDEX($AF$6:$AH$237,MATCH(R109&amp;S109,$AF$6:$AF$237&amp;$AG$6:$AG$237,0),3),0)*2*V109</f>
        <v>0</v>
      </c>
      <c r="Y109" s="234">
        <f t="shared" si="19"/>
        <v>0</v>
      </c>
      <c r="Z109" s="234">
        <f t="shared" si="20"/>
        <v>0</v>
      </c>
      <c r="AA109" s="243"/>
      <c r="AF109" s="3" t="s">
        <v>85</v>
      </c>
      <c r="AG109" s="3" t="s">
        <v>96</v>
      </c>
      <c r="AH109" s="3">
        <v>3700</v>
      </c>
    </row>
    <row r="110" spans="1:34" ht="37.5" customHeight="1">
      <c r="A110" s="252"/>
      <c r="B110" s="254"/>
      <c r="C110" s="256"/>
      <c r="D110" s="216"/>
      <c r="E110" s="372"/>
      <c r="F110" s="257"/>
      <c r="G110" s="249"/>
      <c r="H110" s="184" t="s">
        <v>99</v>
      </c>
      <c r="I110" s="185"/>
      <c r="J110" s="184" t="s">
        <v>110</v>
      </c>
      <c r="K110" s="185"/>
      <c r="L110" s="184" t="s">
        <v>111</v>
      </c>
      <c r="M110" s="184" t="s">
        <v>198</v>
      </c>
      <c r="N110" s="186"/>
      <c r="O110" s="184" t="s">
        <v>110</v>
      </c>
      <c r="P110" s="186"/>
      <c r="Q110" s="187" t="s">
        <v>111</v>
      </c>
      <c r="R110" s="192"/>
      <c r="S110" s="192"/>
      <c r="T110" s="188"/>
      <c r="U110" s="189"/>
      <c r="V110" s="189"/>
      <c r="W110" s="234">
        <f t="shared" si="18"/>
        <v>0</v>
      </c>
      <c r="X110" s="234" cm="1">
        <f t="array" ref="X110">_xlfn.IFNA(INDEX($AF$6:$AH$237,MATCH(R110&amp;S110,$AF$6:$AF$237&amp;$AG$6:$AG$237,0),3),0)*2*V110</f>
        <v>0</v>
      </c>
      <c r="Y110" s="234">
        <f t="shared" si="19"/>
        <v>0</v>
      </c>
      <c r="Z110" s="234">
        <f t="shared" si="20"/>
        <v>0</v>
      </c>
      <c r="AA110" s="243"/>
      <c r="AF110" s="3" t="s">
        <v>86</v>
      </c>
      <c r="AG110" s="3" t="s">
        <v>96</v>
      </c>
      <c r="AH110" s="3">
        <v>3900</v>
      </c>
    </row>
    <row r="111" spans="1:34" ht="37.5" customHeight="1" thickBot="1">
      <c r="A111" s="206"/>
      <c r="B111" s="206"/>
      <c r="C111" s="206"/>
      <c r="D111" s="206"/>
      <c r="E111" s="206"/>
      <c r="F111" s="206"/>
      <c r="G111" s="206"/>
      <c r="H111" s="206"/>
      <c r="I111" s="206"/>
      <c r="J111" s="206"/>
      <c r="K111" s="206"/>
      <c r="L111" s="206"/>
      <c r="M111" s="206"/>
      <c r="N111" s="206"/>
      <c r="O111" s="206"/>
      <c r="P111" s="206"/>
      <c r="Q111" s="206"/>
      <c r="R111" s="206"/>
      <c r="S111" s="206"/>
      <c r="T111" s="387">
        <f>C101</f>
        <v>0</v>
      </c>
      <c r="U111" s="387"/>
      <c r="V111" s="387"/>
      <c r="W111" s="222" t="s">
        <v>225</v>
      </c>
      <c r="X111" s="222"/>
      <c r="Y111" s="222" t="s">
        <v>205</v>
      </c>
      <c r="Z111" s="235">
        <f>SUM(Z101:Z110)</f>
        <v>0</v>
      </c>
      <c r="AA111" s="243"/>
      <c r="AF111" s="3" t="s">
        <v>87</v>
      </c>
      <c r="AG111" s="3" t="s">
        <v>96</v>
      </c>
      <c r="AH111" s="3">
        <v>3600</v>
      </c>
    </row>
    <row r="112" spans="1:34" ht="37.5" customHeight="1" thickBot="1">
      <c r="A112" s="206"/>
      <c r="B112" s="206"/>
      <c r="C112" s="206"/>
      <c r="D112" s="206"/>
      <c r="E112" s="206"/>
      <c r="F112" s="206"/>
      <c r="G112" s="206"/>
      <c r="H112" s="206"/>
      <c r="I112" s="206"/>
      <c r="J112" s="206"/>
      <c r="K112" s="206"/>
      <c r="L112" s="206"/>
      <c r="M112" s="206"/>
      <c r="N112" s="206"/>
      <c r="O112" s="206"/>
      <c r="P112" s="206"/>
      <c r="Q112" s="206"/>
      <c r="R112" s="206"/>
      <c r="S112" s="206"/>
      <c r="T112" s="206"/>
      <c r="U112" s="206"/>
      <c r="V112" s="206"/>
      <c r="W112" s="382" t="s">
        <v>263</v>
      </c>
      <c r="X112" s="382"/>
      <c r="Y112" s="224" t="s">
        <v>224</v>
      </c>
      <c r="Z112" s="271">
        <f>IF(Z111&gt;=160000,"160,000",Z111)</f>
        <v>0</v>
      </c>
      <c r="AA112" s="243" t="s">
        <v>24</v>
      </c>
      <c r="AF112" s="3" t="s">
        <v>88</v>
      </c>
      <c r="AG112" s="3" t="s">
        <v>96</v>
      </c>
      <c r="AH112" s="3">
        <v>3800</v>
      </c>
    </row>
    <row r="113" spans="1:34" ht="37.5" customHeight="1">
      <c r="A113" s="206"/>
      <c r="B113" s="206"/>
      <c r="C113" s="206"/>
      <c r="D113" s="206"/>
      <c r="E113" s="206"/>
      <c r="F113" s="206"/>
      <c r="G113" s="206"/>
      <c r="H113" s="206"/>
      <c r="I113" s="206"/>
      <c r="J113" s="206"/>
      <c r="K113" s="206"/>
      <c r="L113" s="206"/>
      <c r="M113" s="206"/>
      <c r="N113" s="206"/>
      <c r="O113" s="206"/>
      <c r="P113" s="206"/>
      <c r="Q113" s="206"/>
      <c r="R113" s="206"/>
      <c r="S113" s="206"/>
      <c r="T113" s="206"/>
      <c r="U113" s="206"/>
      <c r="V113" s="206"/>
      <c r="W113" s="206"/>
      <c r="X113" s="206"/>
      <c r="Y113" s="206"/>
      <c r="Z113" s="206"/>
      <c r="AA113" s="206"/>
      <c r="AF113" s="3" t="s">
        <v>89</v>
      </c>
      <c r="AG113" s="3" t="s">
        <v>96</v>
      </c>
      <c r="AH113" s="3">
        <v>3100</v>
      </c>
    </row>
    <row r="114" spans="1:34" ht="37.5" customHeight="1">
      <c r="A114" s="361" t="s">
        <v>238</v>
      </c>
      <c r="B114" s="362" t="s">
        <v>215</v>
      </c>
      <c r="C114" s="362" t="s">
        <v>193</v>
      </c>
      <c r="D114" s="362"/>
      <c r="E114" s="362" t="s">
        <v>234</v>
      </c>
      <c r="F114" s="379" t="s">
        <v>241</v>
      </c>
      <c r="G114" s="383" t="s">
        <v>221</v>
      </c>
      <c r="H114" s="384"/>
      <c r="I114" s="384"/>
      <c r="J114" s="384"/>
      <c r="K114" s="384"/>
      <c r="L114" s="384"/>
      <c r="M114" s="384"/>
      <c r="N114" s="384"/>
      <c r="O114" s="384"/>
      <c r="P114" s="384"/>
      <c r="Q114" s="385"/>
      <c r="R114" s="210" t="s">
        <v>54</v>
      </c>
      <c r="S114" s="210" t="s">
        <v>217</v>
      </c>
      <c r="T114" s="363" t="s">
        <v>208</v>
      </c>
      <c r="U114" s="362" t="s">
        <v>240</v>
      </c>
      <c r="V114" s="364" t="s">
        <v>216</v>
      </c>
      <c r="W114" s="362" t="s">
        <v>20</v>
      </c>
      <c r="X114" s="362" t="s">
        <v>22</v>
      </c>
      <c r="Y114" s="362" t="s">
        <v>21</v>
      </c>
      <c r="Z114" s="381" t="s">
        <v>222</v>
      </c>
      <c r="AA114" s="245"/>
      <c r="AF114" s="3" t="s">
        <v>90</v>
      </c>
      <c r="AG114" s="3" t="s">
        <v>96</v>
      </c>
      <c r="AH114" s="3">
        <v>3100</v>
      </c>
    </row>
    <row r="115" spans="1:34" ht="37.5" customHeight="1">
      <c r="A115" s="362"/>
      <c r="B115" s="362"/>
      <c r="C115" s="362"/>
      <c r="D115" s="362"/>
      <c r="E115" s="362"/>
      <c r="F115" s="380"/>
      <c r="G115" s="365" t="s">
        <v>292</v>
      </c>
      <c r="H115" s="386"/>
      <c r="I115" s="386"/>
      <c r="J115" s="386"/>
      <c r="K115" s="386"/>
      <c r="L115" s="386"/>
      <c r="M115" s="386"/>
      <c r="N115" s="386"/>
      <c r="O115" s="386"/>
      <c r="P115" s="386"/>
      <c r="Q115" s="366"/>
      <c r="R115" s="209" t="s">
        <v>218</v>
      </c>
      <c r="S115" s="209" t="s">
        <v>219</v>
      </c>
      <c r="T115" s="365"/>
      <c r="U115" s="362"/>
      <c r="V115" s="366"/>
      <c r="W115" s="362"/>
      <c r="X115" s="362"/>
      <c r="Y115" s="362"/>
      <c r="Z115" s="381"/>
      <c r="AA115" s="245"/>
      <c r="AF115" s="3" t="s">
        <v>91</v>
      </c>
      <c r="AG115" s="3" t="s">
        <v>96</v>
      </c>
      <c r="AH115" s="3">
        <v>1800</v>
      </c>
    </row>
    <row r="116" spans="1:34" ht="37.5" customHeight="1">
      <c r="A116" s="221">
        <v>8</v>
      </c>
      <c r="B116" s="214"/>
      <c r="C116" s="214"/>
      <c r="D116" s="219" t="s">
        <v>223</v>
      </c>
      <c r="E116" s="370"/>
      <c r="F116" s="257"/>
      <c r="G116" s="249"/>
      <c r="H116" s="184" t="s">
        <v>99</v>
      </c>
      <c r="I116" s="185"/>
      <c r="J116" s="184" t="s">
        <v>110</v>
      </c>
      <c r="K116" s="185"/>
      <c r="L116" s="184" t="s">
        <v>111</v>
      </c>
      <c r="M116" s="184" t="s">
        <v>198</v>
      </c>
      <c r="N116" s="186"/>
      <c r="O116" s="184" t="s">
        <v>110</v>
      </c>
      <c r="P116" s="186"/>
      <c r="Q116" s="187" t="s">
        <v>111</v>
      </c>
      <c r="R116" s="192"/>
      <c r="S116" s="192"/>
      <c r="T116" s="188"/>
      <c r="U116" s="189"/>
      <c r="V116" s="189"/>
      <c r="W116" s="234">
        <f>T116*14300</f>
        <v>0</v>
      </c>
      <c r="X116" s="234" cm="1">
        <f t="array" ref="X116">_xlfn.IFNA(INDEX($AF$6:$AH$237,MATCH(R116&amp;S116,$AF$6:$AF$237&amp;$AG$6:$AG$237,0),3),0)*2*V116</f>
        <v>0</v>
      </c>
      <c r="Y116" s="234">
        <f>(U116-T116)*9800</f>
        <v>0</v>
      </c>
      <c r="Z116" s="234">
        <f>SUM(W116:Y116)</f>
        <v>0</v>
      </c>
      <c r="AA116" s="243"/>
      <c r="AF116" s="3" t="s">
        <v>92</v>
      </c>
      <c r="AG116" s="3" t="s">
        <v>96</v>
      </c>
      <c r="AH116" s="3">
        <v>2300</v>
      </c>
    </row>
    <row r="117" spans="1:34" ht="37.5" customHeight="1">
      <c r="A117" s="217"/>
      <c r="B117" s="253"/>
      <c r="C117" s="255"/>
      <c r="D117" s="220"/>
      <c r="E117" s="371"/>
      <c r="F117" s="257"/>
      <c r="G117" s="249"/>
      <c r="H117" s="184" t="s">
        <v>99</v>
      </c>
      <c r="I117" s="185"/>
      <c r="J117" s="184" t="s">
        <v>110</v>
      </c>
      <c r="K117" s="185"/>
      <c r="L117" s="184" t="s">
        <v>111</v>
      </c>
      <c r="M117" s="184" t="s">
        <v>198</v>
      </c>
      <c r="N117" s="186"/>
      <c r="O117" s="184" t="s">
        <v>110</v>
      </c>
      <c r="P117" s="186"/>
      <c r="Q117" s="187" t="s">
        <v>111</v>
      </c>
      <c r="R117" s="192"/>
      <c r="S117" s="192"/>
      <c r="T117" s="188"/>
      <c r="U117" s="189"/>
      <c r="V117" s="189"/>
      <c r="W117" s="234">
        <f t="shared" ref="W117:W125" si="21">T117*14300</f>
        <v>0</v>
      </c>
      <c r="X117" s="234" cm="1">
        <f t="array" ref="X117">_xlfn.IFNA(INDEX($AF$6:$AH$237,MATCH(R117&amp;S117,$AF$6:$AF$237&amp;$AG$6:$AG$237,0),3),0)*2*V117</f>
        <v>0</v>
      </c>
      <c r="Y117" s="234">
        <f t="shared" ref="Y117:Y125" si="22">(U117-T117)*9800</f>
        <v>0</v>
      </c>
      <c r="Z117" s="234">
        <f>SUM(W117:Y117)</f>
        <v>0</v>
      </c>
      <c r="AA117" s="243"/>
      <c r="AF117" s="3" t="s">
        <v>93</v>
      </c>
      <c r="AG117" s="3" t="s">
        <v>96</v>
      </c>
      <c r="AH117" s="3">
        <v>1900</v>
      </c>
    </row>
    <row r="118" spans="1:34" ht="37.5" customHeight="1">
      <c r="A118" s="217"/>
      <c r="B118" s="253"/>
      <c r="C118" s="255"/>
      <c r="D118" s="220"/>
      <c r="E118" s="371"/>
      <c r="F118" s="257"/>
      <c r="G118" s="249"/>
      <c r="H118" s="184" t="s">
        <v>99</v>
      </c>
      <c r="I118" s="185"/>
      <c r="J118" s="184" t="s">
        <v>110</v>
      </c>
      <c r="K118" s="185"/>
      <c r="L118" s="184" t="s">
        <v>111</v>
      </c>
      <c r="M118" s="184" t="s">
        <v>198</v>
      </c>
      <c r="N118" s="186"/>
      <c r="O118" s="184" t="s">
        <v>110</v>
      </c>
      <c r="P118" s="186"/>
      <c r="Q118" s="187" t="s">
        <v>111</v>
      </c>
      <c r="R118" s="192"/>
      <c r="S118" s="192"/>
      <c r="T118" s="188"/>
      <c r="U118" s="189"/>
      <c r="V118" s="189"/>
      <c r="W118" s="234">
        <f t="shared" si="21"/>
        <v>0</v>
      </c>
      <c r="X118" s="234" cm="1">
        <f t="array" ref="X118">_xlfn.IFNA(INDEX($AF$6:$AH$237,MATCH(R118&amp;S118,$AF$6:$AF$237&amp;$AG$6:$AG$237,0),3),0)*2*V118</f>
        <v>0</v>
      </c>
      <c r="Y118" s="234">
        <f t="shared" si="22"/>
        <v>0</v>
      </c>
      <c r="Z118" s="234">
        <f>SUM(W118:Y118)</f>
        <v>0</v>
      </c>
      <c r="AA118" s="243"/>
      <c r="AF118" s="3" t="s">
        <v>94</v>
      </c>
      <c r="AG118" s="3" t="s">
        <v>96</v>
      </c>
      <c r="AH118" s="3">
        <v>900</v>
      </c>
    </row>
    <row r="119" spans="1:34" ht="37.5" customHeight="1">
      <c r="A119" s="217"/>
      <c r="B119" s="253"/>
      <c r="C119" s="255"/>
      <c r="D119" s="220"/>
      <c r="E119" s="371"/>
      <c r="F119" s="257"/>
      <c r="G119" s="249"/>
      <c r="H119" s="184" t="s">
        <v>99</v>
      </c>
      <c r="I119" s="185"/>
      <c r="J119" s="184" t="s">
        <v>110</v>
      </c>
      <c r="K119" s="185"/>
      <c r="L119" s="184" t="s">
        <v>111</v>
      </c>
      <c r="M119" s="184" t="s">
        <v>198</v>
      </c>
      <c r="N119" s="186"/>
      <c r="O119" s="184" t="s">
        <v>110</v>
      </c>
      <c r="P119" s="186"/>
      <c r="Q119" s="187" t="s">
        <v>111</v>
      </c>
      <c r="R119" s="192"/>
      <c r="S119" s="192"/>
      <c r="T119" s="188"/>
      <c r="U119" s="189"/>
      <c r="V119" s="189"/>
      <c r="W119" s="234">
        <f t="shared" si="21"/>
        <v>0</v>
      </c>
      <c r="X119" s="234" cm="1">
        <f t="array" ref="X119">_xlfn.IFNA(INDEX($AF$6:$AH$237,MATCH(R119&amp;S119,$AF$6:$AF$237&amp;$AG$6:$AG$237,0),3),0)*2*V119</f>
        <v>0</v>
      </c>
      <c r="Y119" s="234">
        <f t="shared" si="22"/>
        <v>0</v>
      </c>
      <c r="Z119" s="234">
        <f>SUM(W119:Y119)</f>
        <v>0</v>
      </c>
      <c r="AA119" s="243"/>
      <c r="AF119" s="3" t="s">
        <v>275</v>
      </c>
      <c r="AG119" s="3" t="s">
        <v>277</v>
      </c>
      <c r="AH119" s="3">
        <v>5200</v>
      </c>
    </row>
    <row r="120" spans="1:34" ht="37.5" customHeight="1">
      <c r="A120" s="217"/>
      <c r="B120" s="253"/>
      <c r="C120" s="255"/>
      <c r="D120" s="220"/>
      <c r="E120" s="371"/>
      <c r="F120" s="257"/>
      <c r="G120" s="249"/>
      <c r="H120" s="184" t="s">
        <v>99</v>
      </c>
      <c r="I120" s="185"/>
      <c r="J120" s="184" t="s">
        <v>110</v>
      </c>
      <c r="K120" s="185"/>
      <c r="L120" s="184" t="s">
        <v>111</v>
      </c>
      <c r="M120" s="184" t="s">
        <v>198</v>
      </c>
      <c r="N120" s="186"/>
      <c r="O120" s="184" t="s">
        <v>110</v>
      </c>
      <c r="P120" s="186"/>
      <c r="Q120" s="187" t="s">
        <v>111</v>
      </c>
      <c r="R120" s="192"/>
      <c r="S120" s="192"/>
      <c r="T120" s="188"/>
      <c r="U120" s="189"/>
      <c r="V120" s="189"/>
      <c r="W120" s="234">
        <f t="shared" si="21"/>
        <v>0</v>
      </c>
      <c r="X120" s="234" cm="1">
        <f t="array" ref="X120">_xlfn.IFNA(INDEX($AF$6:$AH$237,MATCH(R120&amp;S120,$AF$6:$AF$237&amp;$AG$6:$AG$237,0),3),0)*2*V120</f>
        <v>0</v>
      </c>
      <c r="Y120" s="234">
        <f t="shared" si="22"/>
        <v>0</v>
      </c>
      <c r="Z120" s="234">
        <f t="shared" ref="Z120" si="23">SUM(W120:Y120)</f>
        <v>0</v>
      </c>
      <c r="AA120" s="243"/>
      <c r="AF120" s="3" t="s">
        <v>77</v>
      </c>
      <c r="AG120" s="3" t="s">
        <v>78</v>
      </c>
      <c r="AH120" s="3">
        <v>3200</v>
      </c>
    </row>
    <row r="121" spans="1:34" ht="37.5" customHeight="1">
      <c r="A121" s="217"/>
      <c r="B121" s="253"/>
      <c r="C121" s="255"/>
      <c r="D121" s="220"/>
      <c r="E121" s="371"/>
      <c r="F121" s="257"/>
      <c r="G121" s="249"/>
      <c r="H121" s="184" t="s">
        <v>99</v>
      </c>
      <c r="I121" s="185"/>
      <c r="J121" s="184" t="s">
        <v>110</v>
      </c>
      <c r="K121" s="185"/>
      <c r="L121" s="184" t="s">
        <v>111</v>
      </c>
      <c r="M121" s="184" t="s">
        <v>198</v>
      </c>
      <c r="N121" s="186"/>
      <c r="O121" s="184" t="s">
        <v>110</v>
      </c>
      <c r="P121" s="186"/>
      <c r="Q121" s="187" t="s">
        <v>111</v>
      </c>
      <c r="R121" s="192"/>
      <c r="S121" s="192"/>
      <c r="T121" s="188"/>
      <c r="U121" s="189"/>
      <c r="V121" s="189"/>
      <c r="W121" s="234">
        <f t="shared" si="21"/>
        <v>0</v>
      </c>
      <c r="X121" s="234" cm="1">
        <f t="array" ref="X121">_xlfn.IFNA(INDEX($AF$6:$AH$237,MATCH(R121&amp;S121,$AF$6:$AF$237&amp;$AG$6:$AG$237,0),3),0)*2*V121</f>
        <v>0</v>
      </c>
      <c r="Y121" s="234">
        <f t="shared" si="22"/>
        <v>0</v>
      </c>
      <c r="Z121" s="234">
        <f>SUM(W121:Y121)</f>
        <v>0</v>
      </c>
      <c r="AA121" s="243"/>
      <c r="AF121" s="3" t="s">
        <v>77</v>
      </c>
      <c r="AG121" s="3" t="s">
        <v>79</v>
      </c>
      <c r="AH121" s="3">
        <v>1500</v>
      </c>
    </row>
    <row r="122" spans="1:34" ht="37.5" customHeight="1">
      <c r="A122" s="217"/>
      <c r="B122" s="253"/>
      <c r="C122" s="255"/>
      <c r="D122" s="220"/>
      <c r="E122" s="371"/>
      <c r="F122" s="257"/>
      <c r="G122" s="249"/>
      <c r="H122" s="184" t="s">
        <v>99</v>
      </c>
      <c r="I122" s="185"/>
      <c r="J122" s="184" t="s">
        <v>110</v>
      </c>
      <c r="K122" s="185"/>
      <c r="L122" s="184" t="s">
        <v>111</v>
      </c>
      <c r="M122" s="184" t="s">
        <v>198</v>
      </c>
      <c r="N122" s="186"/>
      <c r="O122" s="184" t="s">
        <v>110</v>
      </c>
      <c r="P122" s="186"/>
      <c r="Q122" s="187" t="s">
        <v>111</v>
      </c>
      <c r="R122" s="192"/>
      <c r="S122" s="192"/>
      <c r="T122" s="188"/>
      <c r="U122" s="189"/>
      <c r="V122" s="189"/>
      <c r="W122" s="234">
        <f t="shared" si="21"/>
        <v>0</v>
      </c>
      <c r="X122" s="234" cm="1">
        <f t="array" ref="X122">_xlfn.IFNA(INDEX($AF$6:$AH$237,MATCH(R122&amp;S122,$AF$6:$AF$237&amp;$AG$6:$AG$237,0),3),0)*2*V122</f>
        <v>0</v>
      </c>
      <c r="Y122" s="234">
        <f t="shared" si="22"/>
        <v>0</v>
      </c>
      <c r="Z122" s="234">
        <f>SUM(W122:Y122)</f>
        <v>0</v>
      </c>
      <c r="AA122" s="243"/>
      <c r="AF122" s="3" t="s">
        <v>77</v>
      </c>
      <c r="AG122" s="3" t="s">
        <v>80</v>
      </c>
      <c r="AH122" s="3">
        <v>4000</v>
      </c>
    </row>
    <row r="123" spans="1:34" ht="37.5" customHeight="1">
      <c r="A123" s="217"/>
      <c r="B123" s="253"/>
      <c r="C123" s="255"/>
      <c r="D123" s="220"/>
      <c r="E123" s="371"/>
      <c r="F123" s="257"/>
      <c r="G123" s="249"/>
      <c r="H123" s="184" t="s">
        <v>99</v>
      </c>
      <c r="I123" s="185"/>
      <c r="J123" s="184" t="s">
        <v>110</v>
      </c>
      <c r="K123" s="185"/>
      <c r="L123" s="184" t="s">
        <v>111</v>
      </c>
      <c r="M123" s="184" t="s">
        <v>198</v>
      </c>
      <c r="N123" s="186"/>
      <c r="O123" s="184" t="s">
        <v>110</v>
      </c>
      <c r="P123" s="186"/>
      <c r="Q123" s="187" t="s">
        <v>111</v>
      </c>
      <c r="R123" s="192"/>
      <c r="S123" s="192"/>
      <c r="T123" s="188"/>
      <c r="U123" s="189"/>
      <c r="V123" s="189"/>
      <c r="W123" s="234">
        <f t="shared" si="21"/>
        <v>0</v>
      </c>
      <c r="X123" s="234" cm="1">
        <f t="array" ref="X123">_xlfn.IFNA(INDEX($AF$6:$AH$237,MATCH(R123&amp;S123,$AF$6:$AF$237&amp;$AG$6:$AG$237,0),3),0)*2*V123</f>
        <v>0</v>
      </c>
      <c r="Y123" s="234">
        <f t="shared" si="22"/>
        <v>0</v>
      </c>
      <c r="Z123" s="234">
        <f>SUM(W123:Y123)</f>
        <v>0</v>
      </c>
      <c r="AA123" s="243"/>
      <c r="AF123" s="3" t="s">
        <v>77</v>
      </c>
      <c r="AG123" s="3" t="s">
        <v>81</v>
      </c>
      <c r="AH123" s="3">
        <v>1600</v>
      </c>
    </row>
    <row r="124" spans="1:34" ht="37.5" customHeight="1">
      <c r="A124" s="217"/>
      <c r="B124" s="253"/>
      <c r="C124" s="255"/>
      <c r="D124" s="220"/>
      <c r="E124" s="371"/>
      <c r="F124" s="257"/>
      <c r="G124" s="249"/>
      <c r="H124" s="184" t="s">
        <v>99</v>
      </c>
      <c r="I124" s="185"/>
      <c r="J124" s="184" t="s">
        <v>110</v>
      </c>
      <c r="K124" s="185"/>
      <c r="L124" s="184" t="s">
        <v>111</v>
      </c>
      <c r="M124" s="184" t="s">
        <v>198</v>
      </c>
      <c r="N124" s="186"/>
      <c r="O124" s="184" t="s">
        <v>110</v>
      </c>
      <c r="P124" s="186"/>
      <c r="Q124" s="187" t="s">
        <v>111</v>
      </c>
      <c r="R124" s="192"/>
      <c r="S124" s="192"/>
      <c r="T124" s="188"/>
      <c r="U124" s="189"/>
      <c r="V124" s="189"/>
      <c r="W124" s="234">
        <f t="shared" si="21"/>
        <v>0</v>
      </c>
      <c r="X124" s="234" cm="1">
        <f t="array" ref="X124">_xlfn.IFNA(INDEX($AF$6:$AH$237,MATCH(R124&amp;S124,$AF$6:$AF$237&amp;$AG$6:$AG$237,0),3),0)*2*V124</f>
        <v>0</v>
      </c>
      <c r="Y124" s="234">
        <f t="shared" si="22"/>
        <v>0</v>
      </c>
      <c r="Z124" s="234">
        <f>SUM(W124:Y124)</f>
        <v>0</v>
      </c>
      <c r="AA124" s="243"/>
      <c r="AF124" s="3" t="s">
        <v>77</v>
      </c>
      <c r="AG124" s="3" t="s">
        <v>82</v>
      </c>
      <c r="AH124" s="3">
        <v>4600</v>
      </c>
    </row>
    <row r="125" spans="1:34" ht="37.5" customHeight="1">
      <c r="A125" s="215"/>
      <c r="B125" s="254"/>
      <c r="C125" s="256"/>
      <c r="D125" s="216"/>
      <c r="E125" s="372"/>
      <c r="F125" s="257"/>
      <c r="G125" s="249"/>
      <c r="H125" s="184" t="s">
        <v>99</v>
      </c>
      <c r="I125" s="185"/>
      <c r="J125" s="184" t="s">
        <v>110</v>
      </c>
      <c r="K125" s="185"/>
      <c r="L125" s="184" t="s">
        <v>111</v>
      </c>
      <c r="M125" s="184" t="s">
        <v>198</v>
      </c>
      <c r="N125" s="186"/>
      <c r="O125" s="184" t="s">
        <v>110</v>
      </c>
      <c r="P125" s="186"/>
      <c r="Q125" s="187" t="s">
        <v>111</v>
      </c>
      <c r="R125" s="192"/>
      <c r="S125" s="192"/>
      <c r="T125" s="188"/>
      <c r="U125" s="189"/>
      <c r="V125" s="189"/>
      <c r="W125" s="234">
        <f t="shared" si="21"/>
        <v>0</v>
      </c>
      <c r="X125" s="234" cm="1">
        <f t="array" ref="X125">_xlfn.IFNA(INDEX($AF$6:$AH$237,MATCH(R125&amp;S125,$AF$6:$AF$237&amp;$AG$6:$AG$237,0),3),0)*2*V125</f>
        <v>0</v>
      </c>
      <c r="Y125" s="234">
        <f t="shared" si="22"/>
        <v>0</v>
      </c>
      <c r="Z125" s="234">
        <f>SUM(W125:Y125)</f>
        <v>0</v>
      </c>
      <c r="AA125" s="243"/>
      <c r="AF125" s="3" t="s">
        <v>77</v>
      </c>
      <c r="AG125" s="3" t="s">
        <v>83</v>
      </c>
      <c r="AH125" s="3">
        <v>2000</v>
      </c>
    </row>
    <row r="126" spans="1:34" ht="37.5" customHeight="1" thickBot="1">
      <c r="A126" s="206"/>
      <c r="B126" s="206"/>
      <c r="C126" s="206"/>
      <c r="D126" s="206"/>
      <c r="E126" s="206"/>
      <c r="F126" s="206"/>
      <c r="G126" s="206"/>
      <c r="H126" s="206"/>
      <c r="I126" s="206"/>
      <c r="J126" s="206"/>
      <c r="K126" s="206"/>
      <c r="L126" s="206"/>
      <c r="M126" s="206"/>
      <c r="N126" s="206"/>
      <c r="O126" s="206"/>
      <c r="P126" s="206"/>
      <c r="Q126" s="206"/>
      <c r="R126" s="206"/>
      <c r="S126" s="206"/>
      <c r="T126" s="387">
        <f>C116</f>
        <v>0</v>
      </c>
      <c r="U126" s="387"/>
      <c r="V126" s="387"/>
      <c r="W126" s="222" t="s">
        <v>225</v>
      </c>
      <c r="X126" s="222"/>
      <c r="Y126" s="222" t="s">
        <v>205</v>
      </c>
      <c r="Z126" s="235">
        <f>SUM(Z116:Z125)</f>
        <v>0</v>
      </c>
      <c r="AA126" s="243"/>
      <c r="AF126" s="3" t="s">
        <v>77</v>
      </c>
      <c r="AG126" s="3" t="s">
        <v>84</v>
      </c>
      <c r="AH126" s="3">
        <v>2700</v>
      </c>
    </row>
    <row r="127" spans="1:34" ht="37.5" customHeight="1" thickBot="1">
      <c r="A127" s="206"/>
      <c r="B127" s="206"/>
      <c r="C127" s="206"/>
      <c r="D127" s="206"/>
      <c r="E127" s="206"/>
      <c r="F127" s="206"/>
      <c r="G127" s="206"/>
      <c r="H127" s="206"/>
      <c r="I127" s="206"/>
      <c r="J127" s="206"/>
      <c r="K127" s="206"/>
      <c r="L127" s="206"/>
      <c r="M127" s="206"/>
      <c r="N127" s="206"/>
      <c r="O127" s="206"/>
      <c r="P127" s="206"/>
      <c r="Q127" s="206"/>
      <c r="R127" s="206"/>
      <c r="S127" s="206"/>
      <c r="T127" s="206"/>
      <c r="U127" s="206"/>
      <c r="V127" s="206"/>
      <c r="W127" s="382" t="s">
        <v>263</v>
      </c>
      <c r="X127" s="382"/>
      <c r="Y127" s="224" t="s">
        <v>224</v>
      </c>
      <c r="Z127" s="271">
        <f>IF(Z126&gt;=160000,"160,000",Z126)</f>
        <v>0</v>
      </c>
      <c r="AA127" s="243" t="s">
        <v>24</v>
      </c>
      <c r="AF127" s="3" t="s">
        <v>77</v>
      </c>
      <c r="AG127" s="3" t="s">
        <v>85</v>
      </c>
      <c r="AH127" s="3">
        <v>3400</v>
      </c>
    </row>
    <row r="128" spans="1:34" ht="36.950000000000003" customHeight="1" thickBot="1">
      <c r="AF128" s="3" t="s">
        <v>77</v>
      </c>
      <c r="AG128" s="3" t="s">
        <v>86</v>
      </c>
      <c r="AH128" s="3">
        <v>3700</v>
      </c>
    </row>
    <row r="129" spans="1:34" ht="37.5" customHeight="1" thickBot="1">
      <c r="A129" s="193" t="s">
        <v>229</v>
      </c>
      <c r="B129" s="193"/>
      <c r="C129" s="193"/>
      <c r="G129" s="193"/>
      <c r="H129" s="22"/>
      <c r="I129" s="193"/>
      <c r="J129" s="22"/>
      <c r="K129" s="22"/>
      <c r="L129" s="22"/>
      <c r="M129" s="193"/>
      <c r="N129" s="22"/>
      <c r="O129" s="22"/>
      <c r="P129" s="22"/>
      <c r="Q129" s="193"/>
      <c r="Y129" s="225" t="s">
        <v>253</v>
      </c>
      <c r="Z129" s="208" t="s">
        <v>250</v>
      </c>
      <c r="AA129" s="208"/>
      <c r="AF129" s="3" t="s">
        <v>77</v>
      </c>
      <c r="AG129" s="3" t="s">
        <v>87</v>
      </c>
      <c r="AH129" s="3">
        <v>3400</v>
      </c>
    </row>
    <row r="130" spans="1:34" ht="37.5" customHeight="1">
      <c r="AF130" s="3" t="s">
        <v>77</v>
      </c>
      <c r="AG130" s="3" t="s">
        <v>88</v>
      </c>
      <c r="AH130" s="3">
        <v>3500</v>
      </c>
    </row>
    <row r="131" spans="1:34" ht="37.5" customHeight="1">
      <c r="A131" s="361" t="s">
        <v>238</v>
      </c>
      <c r="B131" s="362" t="s">
        <v>215</v>
      </c>
      <c r="C131" s="362" t="s">
        <v>193</v>
      </c>
      <c r="D131" s="362"/>
      <c r="E131" s="362" t="s">
        <v>234</v>
      </c>
      <c r="F131" s="379" t="s">
        <v>241</v>
      </c>
      <c r="G131" s="383" t="s">
        <v>221</v>
      </c>
      <c r="H131" s="384"/>
      <c r="I131" s="384"/>
      <c r="J131" s="384"/>
      <c r="K131" s="384"/>
      <c r="L131" s="384"/>
      <c r="M131" s="384"/>
      <c r="N131" s="384"/>
      <c r="O131" s="384"/>
      <c r="P131" s="384"/>
      <c r="Q131" s="385"/>
      <c r="R131" s="210" t="s">
        <v>54</v>
      </c>
      <c r="S131" s="210" t="s">
        <v>217</v>
      </c>
      <c r="T131" s="363" t="s">
        <v>208</v>
      </c>
      <c r="U131" s="362" t="s">
        <v>240</v>
      </c>
      <c r="V131" s="364" t="s">
        <v>216</v>
      </c>
      <c r="W131" s="362" t="s">
        <v>20</v>
      </c>
      <c r="X131" s="362" t="s">
        <v>22</v>
      </c>
      <c r="Y131" s="362" t="s">
        <v>21</v>
      </c>
      <c r="Z131" s="381" t="s">
        <v>222</v>
      </c>
      <c r="AA131" s="245"/>
      <c r="AF131" s="3" t="s">
        <v>77</v>
      </c>
      <c r="AG131" s="3" t="s">
        <v>89</v>
      </c>
      <c r="AH131" s="3">
        <v>2800</v>
      </c>
    </row>
    <row r="132" spans="1:34" ht="37.5" customHeight="1">
      <c r="A132" s="362"/>
      <c r="B132" s="362"/>
      <c r="C132" s="362"/>
      <c r="D132" s="362"/>
      <c r="E132" s="362"/>
      <c r="F132" s="380"/>
      <c r="G132" s="365" t="s">
        <v>292</v>
      </c>
      <c r="H132" s="386"/>
      <c r="I132" s="386"/>
      <c r="J132" s="386"/>
      <c r="K132" s="386"/>
      <c r="L132" s="386"/>
      <c r="M132" s="386"/>
      <c r="N132" s="386"/>
      <c r="O132" s="386"/>
      <c r="P132" s="386"/>
      <c r="Q132" s="366"/>
      <c r="R132" s="209" t="s">
        <v>218</v>
      </c>
      <c r="S132" s="209" t="s">
        <v>219</v>
      </c>
      <c r="T132" s="365"/>
      <c r="U132" s="362"/>
      <c r="V132" s="366"/>
      <c r="W132" s="362"/>
      <c r="X132" s="362"/>
      <c r="Y132" s="362"/>
      <c r="Z132" s="381"/>
      <c r="AA132" s="245"/>
      <c r="AF132" s="3" t="s">
        <v>77</v>
      </c>
      <c r="AG132" s="3" t="s">
        <v>90</v>
      </c>
      <c r="AH132" s="3">
        <v>2800</v>
      </c>
    </row>
    <row r="133" spans="1:34" ht="37.5" customHeight="1">
      <c r="A133" s="221">
        <v>9</v>
      </c>
      <c r="B133" s="214"/>
      <c r="C133" s="214"/>
      <c r="D133" s="219" t="s">
        <v>223</v>
      </c>
      <c r="E133" s="370"/>
      <c r="F133" s="257"/>
      <c r="G133" s="249"/>
      <c r="H133" s="184" t="s">
        <v>99</v>
      </c>
      <c r="I133" s="185"/>
      <c r="J133" s="184" t="s">
        <v>110</v>
      </c>
      <c r="K133" s="185"/>
      <c r="L133" s="184" t="s">
        <v>111</v>
      </c>
      <c r="M133" s="184" t="s">
        <v>198</v>
      </c>
      <c r="N133" s="186"/>
      <c r="O133" s="184" t="s">
        <v>110</v>
      </c>
      <c r="P133" s="186"/>
      <c r="Q133" s="187" t="s">
        <v>111</v>
      </c>
      <c r="R133" s="192"/>
      <c r="S133" s="192"/>
      <c r="T133" s="188"/>
      <c r="U133" s="189"/>
      <c r="V133" s="189"/>
      <c r="W133" s="234">
        <f>T133*14300</f>
        <v>0</v>
      </c>
      <c r="X133" s="234" cm="1">
        <f t="array" ref="X133">_xlfn.IFNA(INDEX($AF$6:$AH$237,MATCH(R133&amp;S133,$AF$6:$AF$237&amp;$AG$6:$AG$237,0),3),0)*2*V133</f>
        <v>0</v>
      </c>
      <c r="Y133" s="234">
        <f>(U133-T133)*9800</f>
        <v>0</v>
      </c>
      <c r="Z133" s="234">
        <f>SUM(W133:Y133)</f>
        <v>0</v>
      </c>
      <c r="AA133" s="243"/>
      <c r="AF133" s="3" t="s">
        <v>77</v>
      </c>
      <c r="AG133" s="3" t="s">
        <v>91</v>
      </c>
      <c r="AH133" s="3">
        <v>1600</v>
      </c>
    </row>
    <row r="134" spans="1:34" ht="37.5" customHeight="1">
      <c r="A134" s="217"/>
      <c r="B134" s="253"/>
      <c r="C134" s="255"/>
      <c r="D134" s="220"/>
      <c r="E134" s="371"/>
      <c r="F134" s="257"/>
      <c r="G134" s="249"/>
      <c r="H134" s="184" t="s">
        <v>99</v>
      </c>
      <c r="I134" s="185"/>
      <c r="J134" s="184" t="s">
        <v>110</v>
      </c>
      <c r="K134" s="185"/>
      <c r="L134" s="184" t="s">
        <v>111</v>
      </c>
      <c r="M134" s="184" t="s">
        <v>198</v>
      </c>
      <c r="N134" s="186"/>
      <c r="O134" s="184" t="s">
        <v>110</v>
      </c>
      <c r="P134" s="186"/>
      <c r="Q134" s="187" t="s">
        <v>111</v>
      </c>
      <c r="R134" s="192"/>
      <c r="S134" s="192"/>
      <c r="T134" s="188"/>
      <c r="U134" s="189"/>
      <c r="V134" s="189"/>
      <c r="W134" s="234">
        <f t="shared" ref="W134:W142" si="24">T134*14300</f>
        <v>0</v>
      </c>
      <c r="X134" s="234" cm="1">
        <f t="array" ref="X134">_xlfn.IFNA(INDEX($AF$6:$AH$237,MATCH(R134&amp;S134,$AF$6:$AF$237&amp;$AG$6:$AG$237,0),3),0)*2*V134</f>
        <v>0</v>
      </c>
      <c r="Y134" s="234">
        <f t="shared" ref="Y134:Y142" si="25">(U134-T134)*9800</f>
        <v>0</v>
      </c>
      <c r="Z134" s="234">
        <f t="shared" ref="Z134:Z142" si="26">SUM(W134:Y134)</f>
        <v>0</v>
      </c>
      <c r="AA134" s="243"/>
      <c r="AF134" s="3" t="s">
        <v>77</v>
      </c>
      <c r="AG134" s="3" t="s">
        <v>92</v>
      </c>
      <c r="AH134" s="3">
        <v>2200</v>
      </c>
    </row>
    <row r="135" spans="1:34" ht="37.5" customHeight="1">
      <c r="A135" s="217"/>
      <c r="B135" s="253"/>
      <c r="C135" s="255"/>
      <c r="D135" s="220"/>
      <c r="E135" s="371"/>
      <c r="F135" s="257"/>
      <c r="G135" s="249"/>
      <c r="H135" s="184" t="s">
        <v>99</v>
      </c>
      <c r="I135" s="185"/>
      <c r="J135" s="184" t="s">
        <v>110</v>
      </c>
      <c r="K135" s="185"/>
      <c r="L135" s="184" t="s">
        <v>111</v>
      </c>
      <c r="M135" s="184" t="s">
        <v>198</v>
      </c>
      <c r="N135" s="186"/>
      <c r="O135" s="184" t="s">
        <v>110</v>
      </c>
      <c r="P135" s="186"/>
      <c r="Q135" s="187" t="s">
        <v>111</v>
      </c>
      <c r="R135" s="192"/>
      <c r="S135" s="192"/>
      <c r="T135" s="188"/>
      <c r="U135" s="189"/>
      <c r="V135" s="189"/>
      <c r="W135" s="234">
        <f t="shared" si="24"/>
        <v>0</v>
      </c>
      <c r="X135" s="234" cm="1">
        <f t="array" ref="X135">_xlfn.IFNA(INDEX($AF$6:$AH$237,MATCH(R135&amp;S135,$AF$6:$AF$237&amp;$AG$6:$AG$237,0),3),0)*2*V135</f>
        <v>0</v>
      </c>
      <c r="Y135" s="234">
        <f t="shared" si="25"/>
        <v>0</v>
      </c>
      <c r="Z135" s="234">
        <f t="shared" si="26"/>
        <v>0</v>
      </c>
      <c r="AA135" s="243"/>
      <c r="AF135" s="3" t="s">
        <v>77</v>
      </c>
      <c r="AG135" s="3" t="s">
        <v>93</v>
      </c>
      <c r="AH135" s="3">
        <v>1600</v>
      </c>
    </row>
    <row r="136" spans="1:34" ht="37.5" customHeight="1">
      <c r="A136" s="217"/>
      <c r="B136" s="253"/>
      <c r="C136" s="255"/>
      <c r="D136" s="220"/>
      <c r="E136" s="371"/>
      <c r="F136" s="257"/>
      <c r="G136" s="249"/>
      <c r="H136" s="184" t="s">
        <v>99</v>
      </c>
      <c r="I136" s="185"/>
      <c r="J136" s="184" t="s">
        <v>110</v>
      </c>
      <c r="K136" s="185"/>
      <c r="L136" s="184" t="s">
        <v>111</v>
      </c>
      <c r="M136" s="184" t="s">
        <v>198</v>
      </c>
      <c r="N136" s="186"/>
      <c r="O136" s="184" t="s">
        <v>110</v>
      </c>
      <c r="P136" s="186"/>
      <c r="Q136" s="187" t="s">
        <v>111</v>
      </c>
      <c r="R136" s="192"/>
      <c r="S136" s="192"/>
      <c r="T136" s="188"/>
      <c r="U136" s="189"/>
      <c r="V136" s="189"/>
      <c r="W136" s="234">
        <f t="shared" si="24"/>
        <v>0</v>
      </c>
      <c r="X136" s="234" cm="1">
        <f t="array" ref="X136">_xlfn.IFNA(INDEX($AF$6:$AH$237,MATCH(R136&amp;S136,$AF$6:$AF$237&amp;$AG$6:$AG$237,0),3),0)*2*V136</f>
        <v>0</v>
      </c>
      <c r="Y136" s="234">
        <f t="shared" si="25"/>
        <v>0</v>
      </c>
      <c r="Z136" s="234">
        <f t="shared" si="26"/>
        <v>0</v>
      </c>
      <c r="AA136" s="243"/>
      <c r="AF136" s="3" t="s">
        <v>77</v>
      </c>
      <c r="AG136" s="3" t="s">
        <v>94</v>
      </c>
      <c r="AH136" s="3">
        <v>700</v>
      </c>
    </row>
    <row r="137" spans="1:34" ht="37.5" customHeight="1">
      <c r="A137" s="217"/>
      <c r="B137" s="253"/>
      <c r="C137" s="255"/>
      <c r="D137" s="220"/>
      <c r="E137" s="371"/>
      <c r="F137" s="257"/>
      <c r="G137" s="249"/>
      <c r="H137" s="184" t="s">
        <v>99</v>
      </c>
      <c r="I137" s="185"/>
      <c r="J137" s="184" t="s">
        <v>110</v>
      </c>
      <c r="K137" s="185"/>
      <c r="L137" s="184" t="s">
        <v>111</v>
      </c>
      <c r="M137" s="184" t="s">
        <v>198</v>
      </c>
      <c r="N137" s="186"/>
      <c r="O137" s="184" t="s">
        <v>110</v>
      </c>
      <c r="P137" s="186"/>
      <c r="Q137" s="187" t="s">
        <v>111</v>
      </c>
      <c r="R137" s="192"/>
      <c r="S137" s="192"/>
      <c r="T137" s="188"/>
      <c r="U137" s="189"/>
      <c r="V137" s="189"/>
      <c r="W137" s="234">
        <f t="shared" si="24"/>
        <v>0</v>
      </c>
      <c r="X137" s="234" cm="1">
        <f t="array" ref="X137">_xlfn.IFNA(INDEX($AF$6:$AH$237,MATCH(R137&amp;S137,$AF$6:$AF$237&amp;$AG$6:$AG$237,0),3),0)*2*V137</f>
        <v>0</v>
      </c>
      <c r="Y137" s="234">
        <f t="shared" si="25"/>
        <v>0</v>
      </c>
      <c r="Z137" s="234">
        <f t="shared" si="26"/>
        <v>0</v>
      </c>
      <c r="AA137" s="243"/>
      <c r="AF137" s="3" t="s">
        <v>77</v>
      </c>
      <c r="AG137" s="3" t="s">
        <v>95</v>
      </c>
      <c r="AH137" s="3">
        <v>1200</v>
      </c>
    </row>
    <row r="138" spans="1:34" ht="37.5" customHeight="1">
      <c r="A138" s="217"/>
      <c r="B138" s="253"/>
      <c r="C138" s="255"/>
      <c r="D138" s="220"/>
      <c r="E138" s="371"/>
      <c r="F138" s="257"/>
      <c r="G138" s="249"/>
      <c r="H138" s="184" t="s">
        <v>99</v>
      </c>
      <c r="I138" s="185"/>
      <c r="J138" s="184" t="s">
        <v>110</v>
      </c>
      <c r="K138" s="185"/>
      <c r="L138" s="184" t="s">
        <v>111</v>
      </c>
      <c r="M138" s="184" t="s">
        <v>198</v>
      </c>
      <c r="N138" s="186"/>
      <c r="O138" s="184" t="s">
        <v>110</v>
      </c>
      <c r="P138" s="186"/>
      <c r="Q138" s="187" t="s">
        <v>111</v>
      </c>
      <c r="R138" s="192"/>
      <c r="S138" s="192"/>
      <c r="T138" s="188"/>
      <c r="U138" s="189"/>
      <c r="V138" s="189"/>
      <c r="W138" s="234">
        <f t="shared" si="24"/>
        <v>0</v>
      </c>
      <c r="X138" s="234" cm="1">
        <f t="array" ref="X138">_xlfn.IFNA(INDEX($AF$6:$AH$237,MATCH(R138&amp;S138,$AF$6:$AF$237&amp;$AG$6:$AG$237,0),3),0)*2*V138</f>
        <v>0</v>
      </c>
      <c r="Y138" s="234">
        <f t="shared" si="25"/>
        <v>0</v>
      </c>
      <c r="Z138" s="234">
        <f t="shared" si="26"/>
        <v>0</v>
      </c>
      <c r="AA138" s="243"/>
      <c r="AF138" s="3" t="s">
        <v>79</v>
      </c>
      <c r="AG138" s="3" t="s">
        <v>78</v>
      </c>
      <c r="AH138" s="3">
        <v>2000</v>
      </c>
    </row>
    <row r="139" spans="1:34" ht="37.5" customHeight="1">
      <c r="A139" s="217"/>
      <c r="B139" s="253"/>
      <c r="C139" s="255"/>
      <c r="D139" s="220"/>
      <c r="E139" s="371"/>
      <c r="F139" s="257"/>
      <c r="G139" s="249"/>
      <c r="H139" s="184" t="s">
        <v>99</v>
      </c>
      <c r="I139" s="185"/>
      <c r="J139" s="184" t="s">
        <v>110</v>
      </c>
      <c r="K139" s="185"/>
      <c r="L139" s="184" t="s">
        <v>111</v>
      </c>
      <c r="M139" s="184" t="s">
        <v>198</v>
      </c>
      <c r="N139" s="186"/>
      <c r="O139" s="184" t="s">
        <v>110</v>
      </c>
      <c r="P139" s="186"/>
      <c r="Q139" s="187" t="s">
        <v>111</v>
      </c>
      <c r="R139" s="192"/>
      <c r="S139" s="192"/>
      <c r="T139" s="188"/>
      <c r="U139" s="189"/>
      <c r="V139" s="189"/>
      <c r="W139" s="234">
        <f t="shared" si="24"/>
        <v>0</v>
      </c>
      <c r="X139" s="234" cm="1">
        <f t="array" ref="X139">_xlfn.IFNA(INDEX($AF$6:$AH$237,MATCH(R139&amp;S139,$AF$6:$AF$237&amp;$AG$6:$AG$237,0),3),0)*2*V139</f>
        <v>0</v>
      </c>
      <c r="Y139" s="234">
        <f t="shared" si="25"/>
        <v>0</v>
      </c>
      <c r="Z139" s="234">
        <f t="shared" si="26"/>
        <v>0</v>
      </c>
      <c r="AA139" s="243"/>
      <c r="AF139" s="3" t="s">
        <v>79</v>
      </c>
      <c r="AG139" s="3" t="s">
        <v>80</v>
      </c>
      <c r="AH139" s="3">
        <v>2900</v>
      </c>
    </row>
    <row r="140" spans="1:34" ht="37.5" customHeight="1">
      <c r="A140" s="217"/>
      <c r="B140" s="253"/>
      <c r="C140" s="255"/>
      <c r="D140" s="220"/>
      <c r="E140" s="371"/>
      <c r="F140" s="257"/>
      <c r="G140" s="249"/>
      <c r="H140" s="184" t="s">
        <v>99</v>
      </c>
      <c r="I140" s="185"/>
      <c r="J140" s="184" t="s">
        <v>110</v>
      </c>
      <c r="K140" s="185"/>
      <c r="L140" s="184" t="s">
        <v>111</v>
      </c>
      <c r="M140" s="184" t="s">
        <v>198</v>
      </c>
      <c r="N140" s="186"/>
      <c r="O140" s="184" t="s">
        <v>110</v>
      </c>
      <c r="P140" s="186"/>
      <c r="Q140" s="187" t="s">
        <v>111</v>
      </c>
      <c r="R140" s="192"/>
      <c r="S140" s="192"/>
      <c r="T140" s="188"/>
      <c r="U140" s="189"/>
      <c r="V140" s="189"/>
      <c r="W140" s="234">
        <f t="shared" si="24"/>
        <v>0</v>
      </c>
      <c r="X140" s="234" cm="1">
        <f t="array" ref="X140">_xlfn.IFNA(INDEX($AF$6:$AH$237,MATCH(R140&amp;S140,$AF$6:$AF$237&amp;$AG$6:$AG$237,0),3),0)*2*V140</f>
        <v>0</v>
      </c>
      <c r="Y140" s="234">
        <f t="shared" si="25"/>
        <v>0</v>
      </c>
      <c r="Z140" s="234">
        <f t="shared" si="26"/>
        <v>0</v>
      </c>
      <c r="AA140" s="243"/>
      <c r="AF140" s="3" t="s">
        <v>79</v>
      </c>
      <c r="AG140" s="3" t="s">
        <v>77</v>
      </c>
      <c r="AH140" s="3">
        <v>1500</v>
      </c>
    </row>
    <row r="141" spans="1:34" ht="37.5" customHeight="1">
      <c r="A141" s="217"/>
      <c r="B141" s="253"/>
      <c r="C141" s="255"/>
      <c r="D141" s="220"/>
      <c r="E141" s="371"/>
      <c r="F141" s="257"/>
      <c r="G141" s="249"/>
      <c r="H141" s="184" t="s">
        <v>99</v>
      </c>
      <c r="I141" s="185"/>
      <c r="J141" s="184" t="s">
        <v>110</v>
      </c>
      <c r="K141" s="185"/>
      <c r="L141" s="184" t="s">
        <v>111</v>
      </c>
      <c r="M141" s="184" t="s">
        <v>198</v>
      </c>
      <c r="N141" s="186"/>
      <c r="O141" s="184" t="s">
        <v>110</v>
      </c>
      <c r="P141" s="186"/>
      <c r="Q141" s="187" t="s">
        <v>111</v>
      </c>
      <c r="R141" s="192"/>
      <c r="S141" s="192"/>
      <c r="T141" s="188"/>
      <c r="U141" s="189"/>
      <c r="V141" s="189"/>
      <c r="W141" s="234">
        <f t="shared" si="24"/>
        <v>0</v>
      </c>
      <c r="X141" s="234" cm="1">
        <f t="array" ref="X141">_xlfn.IFNA(INDEX($AF$6:$AH$237,MATCH(R141&amp;S141,$AF$6:$AF$237&amp;$AG$6:$AG$237,0),3),0)*2*V141</f>
        <v>0</v>
      </c>
      <c r="Y141" s="234">
        <f t="shared" si="25"/>
        <v>0</v>
      </c>
      <c r="Z141" s="234">
        <f t="shared" si="26"/>
        <v>0</v>
      </c>
      <c r="AA141" s="243"/>
      <c r="AF141" s="3" t="s">
        <v>79</v>
      </c>
      <c r="AG141" s="3" t="s">
        <v>81</v>
      </c>
      <c r="AH141" s="3">
        <v>2200</v>
      </c>
    </row>
    <row r="142" spans="1:34" ht="37.5" customHeight="1">
      <c r="A142" s="252"/>
      <c r="B142" s="254"/>
      <c r="C142" s="256"/>
      <c r="D142" s="216"/>
      <c r="E142" s="372"/>
      <c r="F142" s="257"/>
      <c r="G142" s="249"/>
      <c r="H142" s="184" t="s">
        <v>99</v>
      </c>
      <c r="I142" s="185"/>
      <c r="J142" s="184" t="s">
        <v>110</v>
      </c>
      <c r="K142" s="185"/>
      <c r="L142" s="184" t="s">
        <v>111</v>
      </c>
      <c r="M142" s="184" t="s">
        <v>198</v>
      </c>
      <c r="N142" s="186"/>
      <c r="O142" s="184" t="s">
        <v>110</v>
      </c>
      <c r="P142" s="186"/>
      <c r="Q142" s="187" t="s">
        <v>111</v>
      </c>
      <c r="R142" s="192"/>
      <c r="S142" s="192"/>
      <c r="T142" s="188"/>
      <c r="U142" s="189"/>
      <c r="V142" s="189"/>
      <c r="W142" s="234">
        <f t="shared" si="24"/>
        <v>0</v>
      </c>
      <c r="X142" s="234" cm="1">
        <f t="array" ref="X142">_xlfn.IFNA(INDEX($AF$6:$AH$237,MATCH(R142&amp;S142,$AF$6:$AF$237&amp;$AG$6:$AG$237,0),3),0)*2*V142</f>
        <v>0</v>
      </c>
      <c r="Y142" s="234">
        <f t="shared" si="25"/>
        <v>0</v>
      </c>
      <c r="Z142" s="234">
        <f t="shared" si="26"/>
        <v>0</v>
      </c>
      <c r="AA142" s="243"/>
      <c r="AF142" s="3" t="s">
        <v>79</v>
      </c>
      <c r="AG142" s="3" t="s">
        <v>82</v>
      </c>
      <c r="AH142" s="3">
        <v>3500</v>
      </c>
    </row>
    <row r="143" spans="1:34" ht="37.5" customHeight="1" thickBot="1">
      <c r="A143" s="206"/>
      <c r="B143" s="206"/>
      <c r="C143" s="206"/>
      <c r="D143" s="206"/>
      <c r="E143" s="206"/>
      <c r="F143" s="206"/>
      <c r="G143" s="206"/>
      <c r="H143" s="206"/>
      <c r="I143" s="206"/>
      <c r="J143" s="206"/>
      <c r="K143" s="206"/>
      <c r="L143" s="206"/>
      <c r="M143" s="206"/>
      <c r="N143" s="206"/>
      <c r="O143" s="206"/>
      <c r="P143" s="206"/>
      <c r="Q143" s="206"/>
      <c r="R143" s="206"/>
      <c r="S143" s="206"/>
      <c r="T143" s="387">
        <f>C133</f>
        <v>0</v>
      </c>
      <c r="U143" s="387"/>
      <c r="V143" s="387"/>
      <c r="W143" s="222" t="s">
        <v>225</v>
      </c>
      <c r="X143" s="222"/>
      <c r="Y143" s="222" t="s">
        <v>205</v>
      </c>
      <c r="Z143" s="235">
        <f>SUM(Z133:Z142)</f>
        <v>0</v>
      </c>
      <c r="AA143" s="243"/>
      <c r="AF143" s="3" t="s">
        <v>79</v>
      </c>
      <c r="AG143" s="3" t="s">
        <v>83</v>
      </c>
      <c r="AH143" s="3">
        <v>800</v>
      </c>
    </row>
    <row r="144" spans="1:34" ht="37.5" customHeight="1" thickBot="1">
      <c r="A144" s="206"/>
      <c r="B144" s="206"/>
      <c r="C144" s="206"/>
      <c r="D144" s="206"/>
      <c r="E144" s="206"/>
      <c r="F144" s="206"/>
      <c r="G144" s="206"/>
      <c r="H144" s="206"/>
      <c r="I144" s="206"/>
      <c r="J144" s="206"/>
      <c r="K144" s="206"/>
      <c r="L144" s="206"/>
      <c r="M144" s="206"/>
      <c r="N144" s="206"/>
      <c r="O144" s="206"/>
      <c r="P144" s="206"/>
      <c r="Q144" s="206"/>
      <c r="R144" s="206"/>
      <c r="S144" s="206"/>
      <c r="T144" s="206"/>
      <c r="U144" s="206"/>
      <c r="V144" s="206"/>
      <c r="W144" s="382" t="s">
        <v>263</v>
      </c>
      <c r="X144" s="382"/>
      <c r="Y144" s="224" t="s">
        <v>224</v>
      </c>
      <c r="Z144" s="271">
        <f>IF(Z143&gt;=160000,"160,000",Z143)</f>
        <v>0</v>
      </c>
      <c r="AA144" s="243" t="s">
        <v>24</v>
      </c>
      <c r="AF144" s="3" t="s">
        <v>79</v>
      </c>
      <c r="AG144" s="3" t="s">
        <v>84</v>
      </c>
      <c r="AH144" s="3">
        <v>1400</v>
      </c>
    </row>
    <row r="145" spans="1:34" ht="37.5" customHeight="1">
      <c r="A145" s="206"/>
      <c r="B145" s="206"/>
      <c r="C145" s="206"/>
      <c r="D145" s="206"/>
      <c r="E145" s="206"/>
      <c r="F145" s="206"/>
      <c r="G145" s="206"/>
      <c r="H145" s="206"/>
      <c r="I145" s="206"/>
      <c r="J145" s="206"/>
      <c r="K145" s="206"/>
      <c r="L145" s="206"/>
      <c r="M145" s="206"/>
      <c r="N145" s="206"/>
      <c r="O145" s="206"/>
      <c r="P145" s="206"/>
      <c r="Q145" s="206"/>
      <c r="R145" s="206"/>
      <c r="S145" s="206"/>
      <c r="T145" s="206"/>
      <c r="U145" s="206"/>
      <c r="V145" s="206"/>
      <c r="W145" s="206"/>
      <c r="X145" s="206"/>
      <c r="Y145" s="206"/>
      <c r="Z145" s="206"/>
      <c r="AA145" s="206"/>
      <c r="AF145" s="3" t="s">
        <v>79</v>
      </c>
      <c r="AG145" s="3" t="s">
        <v>85</v>
      </c>
      <c r="AH145" s="3">
        <v>2300</v>
      </c>
    </row>
    <row r="146" spans="1:34" ht="37.5" customHeight="1">
      <c r="A146" s="361" t="s">
        <v>238</v>
      </c>
      <c r="B146" s="362" t="s">
        <v>215</v>
      </c>
      <c r="C146" s="362" t="s">
        <v>193</v>
      </c>
      <c r="D146" s="362"/>
      <c r="E146" s="362" t="s">
        <v>234</v>
      </c>
      <c r="F146" s="379" t="s">
        <v>241</v>
      </c>
      <c r="G146" s="383" t="s">
        <v>221</v>
      </c>
      <c r="H146" s="384"/>
      <c r="I146" s="384"/>
      <c r="J146" s="384"/>
      <c r="K146" s="384"/>
      <c r="L146" s="384"/>
      <c r="M146" s="384"/>
      <c r="N146" s="384"/>
      <c r="O146" s="384"/>
      <c r="P146" s="384"/>
      <c r="Q146" s="385"/>
      <c r="R146" s="210" t="s">
        <v>54</v>
      </c>
      <c r="S146" s="210" t="s">
        <v>217</v>
      </c>
      <c r="T146" s="363" t="s">
        <v>208</v>
      </c>
      <c r="U146" s="362" t="s">
        <v>240</v>
      </c>
      <c r="V146" s="364" t="s">
        <v>216</v>
      </c>
      <c r="W146" s="362" t="s">
        <v>20</v>
      </c>
      <c r="X146" s="362" t="s">
        <v>22</v>
      </c>
      <c r="Y146" s="362" t="s">
        <v>21</v>
      </c>
      <c r="Z146" s="381" t="s">
        <v>222</v>
      </c>
      <c r="AA146" s="245"/>
      <c r="AF146" s="3" t="s">
        <v>79</v>
      </c>
      <c r="AG146" s="3" t="s">
        <v>86</v>
      </c>
      <c r="AH146" s="3">
        <v>2500</v>
      </c>
    </row>
    <row r="147" spans="1:34" ht="37.5" customHeight="1">
      <c r="A147" s="362"/>
      <c r="B147" s="362"/>
      <c r="C147" s="362"/>
      <c r="D147" s="362"/>
      <c r="E147" s="362"/>
      <c r="F147" s="380"/>
      <c r="G147" s="365" t="s">
        <v>292</v>
      </c>
      <c r="H147" s="386"/>
      <c r="I147" s="386"/>
      <c r="J147" s="386"/>
      <c r="K147" s="386"/>
      <c r="L147" s="386"/>
      <c r="M147" s="386"/>
      <c r="N147" s="386"/>
      <c r="O147" s="386"/>
      <c r="P147" s="386"/>
      <c r="Q147" s="366"/>
      <c r="R147" s="209" t="s">
        <v>218</v>
      </c>
      <c r="S147" s="209" t="s">
        <v>219</v>
      </c>
      <c r="T147" s="365"/>
      <c r="U147" s="362"/>
      <c r="V147" s="366"/>
      <c r="W147" s="362"/>
      <c r="X147" s="362"/>
      <c r="Y147" s="362"/>
      <c r="Z147" s="381"/>
      <c r="AA147" s="245"/>
      <c r="AF147" s="3" t="s">
        <v>79</v>
      </c>
      <c r="AG147" s="3" t="s">
        <v>87</v>
      </c>
      <c r="AH147" s="3">
        <v>2200</v>
      </c>
    </row>
    <row r="148" spans="1:34" ht="37.5" customHeight="1">
      <c r="A148" s="221">
        <v>10</v>
      </c>
      <c r="B148" s="214"/>
      <c r="C148" s="214"/>
      <c r="D148" s="219" t="s">
        <v>223</v>
      </c>
      <c r="E148" s="370"/>
      <c r="F148" s="257"/>
      <c r="G148" s="249"/>
      <c r="H148" s="184" t="s">
        <v>99</v>
      </c>
      <c r="I148" s="185"/>
      <c r="J148" s="184" t="s">
        <v>110</v>
      </c>
      <c r="K148" s="185"/>
      <c r="L148" s="184" t="s">
        <v>111</v>
      </c>
      <c r="M148" s="184" t="s">
        <v>198</v>
      </c>
      <c r="N148" s="186"/>
      <c r="O148" s="184" t="s">
        <v>110</v>
      </c>
      <c r="P148" s="186"/>
      <c r="Q148" s="187" t="s">
        <v>111</v>
      </c>
      <c r="R148" s="192"/>
      <c r="S148" s="192"/>
      <c r="T148" s="188"/>
      <c r="U148" s="189"/>
      <c r="V148" s="189"/>
      <c r="W148" s="234">
        <f>T148*14300</f>
        <v>0</v>
      </c>
      <c r="X148" s="234" cm="1">
        <f t="array" ref="X148">_xlfn.IFNA(INDEX($AF$6:$AH$237,MATCH(R148&amp;S148,$AF$6:$AF$237&amp;$AG$6:$AG$237,0),3),0)*2*V148</f>
        <v>0</v>
      </c>
      <c r="Y148" s="234">
        <f>(U148-T148)*9800</f>
        <v>0</v>
      </c>
      <c r="Z148" s="234">
        <f>SUM(W148:Y148)</f>
        <v>0</v>
      </c>
      <c r="AA148" s="243"/>
      <c r="AF148" s="3" t="s">
        <v>79</v>
      </c>
      <c r="AG148" s="3" t="s">
        <v>88</v>
      </c>
      <c r="AH148" s="3">
        <v>2400</v>
      </c>
    </row>
    <row r="149" spans="1:34" ht="37.5" customHeight="1">
      <c r="A149" s="217"/>
      <c r="B149" s="253"/>
      <c r="C149" s="255"/>
      <c r="D149" s="220"/>
      <c r="E149" s="371"/>
      <c r="F149" s="257"/>
      <c r="G149" s="249"/>
      <c r="H149" s="184" t="s">
        <v>99</v>
      </c>
      <c r="I149" s="185"/>
      <c r="J149" s="184" t="s">
        <v>110</v>
      </c>
      <c r="K149" s="185"/>
      <c r="L149" s="184" t="s">
        <v>111</v>
      </c>
      <c r="M149" s="184" t="s">
        <v>198</v>
      </c>
      <c r="N149" s="186"/>
      <c r="O149" s="184" t="s">
        <v>110</v>
      </c>
      <c r="P149" s="186"/>
      <c r="Q149" s="187" t="s">
        <v>111</v>
      </c>
      <c r="R149" s="192"/>
      <c r="S149" s="192"/>
      <c r="T149" s="188"/>
      <c r="U149" s="189"/>
      <c r="V149" s="189"/>
      <c r="W149" s="234">
        <f t="shared" ref="W149:W157" si="27">T149*14300</f>
        <v>0</v>
      </c>
      <c r="X149" s="234" cm="1">
        <f t="array" ref="X149">_xlfn.IFNA(INDEX($AF$6:$AH$237,MATCH(R149&amp;S149,$AF$6:$AF$237&amp;$AG$6:$AG$237,0),3),0)*2*V149</f>
        <v>0</v>
      </c>
      <c r="Y149" s="234">
        <f t="shared" ref="Y149:Y157" si="28">(U149-T149)*9800</f>
        <v>0</v>
      </c>
      <c r="Z149" s="234">
        <f>SUM(W149:Y149)</f>
        <v>0</v>
      </c>
      <c r="AA149" s="243"/>
      <c r="AF149" s="3" t="s">
        <v>79</v>
      </c>
      <c r="AG149" s="3" t="s">
        <v>89</v>
      </c>
      <c r="AH149" s="3">
        <v>1600</v>
      </c>
    </row>
    <row r="150" spans="1:34" ht="37.5" customHeight="1">
      <c r="A150" s="217"/>
      <c r="B150" s="253"/>
      <c r="C150" s="255"/>
      <c r="D150" s="220"/>
      <c r="E150" s="371"/>
      <c r="F150" s="257"/>
      <c r="G150" s="249"/>
      <c r="H150" s="184" t="s">
        <v>99</v>
      </c>
      <c r="I150" s="185"/>
      <c r="J150" s="184" t="s">
        <v>110</v>
      </c>
      <c r="K150" s="185"/>
      <c r="L150" s="184" t="s">
        <v>111</v>
      </c>
      <c r="M150" s="184" t="s">
        <v>198</v>
      </c>
      <c r="N150" s="186"/>
      <c r="O150" s="184" t="s">
        <v>110</v>
      </c>
      <c r="P150" s="186"/>
      <c r="Q150" s="187" t="s">
        <v>111</v>
      </c>
      <c r="R150" s="192"/>
      <c r="S150" s="192"/>
      <c r="T150" s="188"/>
      <c r="U150" s="189"/>
      <c r="V150" s="189"/>
      <c r="W150" s="234">
        <f t="shared" si="27"/>
        <v>0</v>
      </c>
      <c r="X150" s="234" cm="1">
        <f t="array" ref="X150">_xlfn.IFNA(INDEX($AF$6:$AH$237,MATCH(R150&amp;S150,$AF$6:$AF$237&amp;$AG$6:$AG$237,0),3),0)*2*V150</f>
        <v>0</v>
      </c>
      <c r="Y150" s="234">
        <f t="shared" si="28"/>
        <v>0</v>
      </c>
      <c r="Z150" s="234">
        <f>SUM(W150:Y150)</f>
        <v>0</v>
      </c>
      <c r="AA150" s="243"/>
      <c r="AF150" s="3" t="s">
        <v>79</v>
      </c>
      <c r="AG150" s="3" t="s">
        <v>90</v>
      </c>
      <c r="AH150" s="3">
        <v>1600</v>
      </c>
    </row>
    <row r="151" spans="1:34" ht="37.5" customHeight="1">
      <c r="A151" s="217"/>
      <c r="B151" s="253"/>
      <c r="C151" s="255"/>
      <c r="D151" s="220"/>
      <c r="E151" s="371"/>
      <c r="F151" s="257"/>
      <c r="G151" s="249"/>
      <c r="H151" s="184" t="s">
        <v>99</v>
      </c>
      <c r="I151" s="185"/>
      <c r="J151" s="184" t="s">
        <v>110</v>
      </c>
      <c r="K151" s="185"/>
      <c r="L151" s="184" t="s">
        <v>111</v>
      </c>
      <c r="M151" s="184" t="s">
        <v>198</v>
      </c>
      <c r="N151" s="186"/>
      <c r="O151" s="184" t="s">
        <v>110</v>
      </c>
      <c r="P151" s="186"/>
      <c r="Q151" s="187" t="s">
        <v>111</v>
      </c>
      <c r="R151" s="192"/>
      <c r="S151" s="192"/>
      <c r="T151" s="188"/>
      <c r="U151" s="189"/>
      <c r="V151" s="189"/>
      <c r="W151" s="234">
        <f t="shared" si="27"/>
        <v>0</v>
      </c>
      <c r="X151" s="234" cm="1">
        <f t="array" ref="X151">_xlfn.IFNA(INDEX($AF$6:$AH$237,MATCH(R151&amp;S151,$AF$6:$AF$237&amp;$AG$6:$AG$237,0),3),0)*2*V151</f>
        <v>0</v>
      </c>
      <c r="Y151" s="234">
        <f t="shared" si="28"/>
        <v>0</v>
      </c>
      <c r="Z151" s="234">
        <f>SUM(W151:Y151)</f>
        <v>0</v>
      </c>
      <c r="AA151" s="243"/>
      <c r="AF151" s="3" t="s">
        <v>79</v>
      </c>
      <c r="AG151" s="3" t="s">
        <v>91</v>
      </c>
      <c r="AH151" s="3">
        <v>700</v>
      </c>
    </row>
    <row r="152" spans="1:34" ht="37.5" customHeight="1">
      <c r="A152" s="217"/>
      <c r="B152" s="253"/>
      <c r="C152" s="255"/>
      <c r="D152" s="220"/>
      <c r="E152" s="371"/>
      <c r="F152" s="257"/>
      <c r="G152" s="249"/>
      <c r="H152" s="184" t="s">
        <v>99</v>
      </c>
      <c r="I152" s="185"/>
      <c r="J152" s="184" t="s">
        <v>110</v>
      </c>
      <c r="K152" s="185"/>
      <c r="L152" s="184" t="s">
        <v>111</v>
      </c>
      <c r="M152" s="184" t="s">
        <v>198</v>
      </c>
      <c r="N152" s="186"/>
      <c r="O152" s="184" t="s">
        <v>110</v>
      </c>
      <c r="P152" s="186"/>
      <c r="Q152" s="187" t="s">
        <v>111</v>
      </c>
      <c r="R152" s="192"/>
      <c r="S152" s="192"/>
      <c r="T152" s="188"/>
      <c r="U152" s="189"/>
      <c r="V152" s="189"/>
      <c r="W152" s="234">
        <f t="shared" si="27"/>
        <v>0</v>
      </c>
      <c r="X152" s="234" cm="1">
        <f t="array" ref="X152">_xlfn.IFNA(INDEX($AF$6:$AH$237,MATCH(R152&amp;S152,$AF$6:$AF$237&amp;$AG$6:$AG$237,0),3),0)*2*V152</f>
        <v>0</v>
      </c>
      <c r="Y152" s="234">
        <f t="shared" si="28"/>
        <v>0</v>
      </c>
      <c r="Z152" s="234">
        <f t="shared" ref="Z152" si="29">SUM(W152:Y152)</f>
        <v>0</v>
      </c>
      <c r="AA152" s="243"/>
      <c r="AF152" s="3" t="s">
        <v>79</v>
      </c>
      <c r="AG152" s="3" t="s">
        <v>92</v>
      </c>
      <c r="AH152" s="3">
        <v>800</v>
      </c>
    </row>
    <row r="153" spans="1:34" ht="37.5" customHeight="1">
      <c r="A153" s="217"/>
      <c r="B153" s="253"/>
      <c r="C153" s="255"/>
      <c r="D153" s="220"/>
      <c r="E153" s="371"/>
      <c r="F153" s="257"/>
      <c r="G153" s="249"/>
      <c r="H153" s="184" t="s">
        <v>99</v>
      </c>
      <c r="I153" s="185"/>
      <c r="J153" s="184" t="s">
        <v>110</v>
      </c>
      <c r="K153" s="185"/>
      <c r="L153" s="184" t="s">
        <v>111</v>
      </c>
      <c r="M153" s="184" t="s">
        <v>198</v>
      </c>
      <c r="N153" s="186"/>
      <c r="O153" s="184" t="s">
        <v>110</v>
      </c>
      <c r="P153" s="186"/>
      <c r="Q153" s="187" t="s">
        <v>111</v>
      </c>
      <c r="R153" s="192"/>
      <c r="S153" s="192"/>
      <c r="T153" s="188"/>
      <c r="U153" s="189"/>
      <c r="V153" s="189"/>
      <c r="W153" s="234">
        <f t="shared" si="27"/>
        <v>0</v>
      </c>
      <c r="X153" s="234" cm="1">
        <f t="array" ref="X153">_xlfn.IFNA(INDEX($AF$6:$AH$237,MATCH(R153&amp;S153,$AF$6:$AF$237&amp;$AG$6:$AG$237,0),3),0)*2*V153</f>
        <v>0</v>
      </c>
      <c r="Y153" s="234">
        <f t="shared" si="28"/>
        <v>0</v>
      </c>
      <c r="Z153" s="234">
        <f>SUM(W153:Y153)</f>
        <v>0</v>
      </c>
      <c r="AA153" s="243"/>
      <c r="AF153" s="3" t="s">
        <v>79</v>
      </c>
      <c r="AG153" s="3" t="s">
        <v>93</v>
      </c>
      <c r="AH153" s="3">
        <v>300</v>
      </c>
    </row>
    <row r="154" spans="1:34" ht="37.5" customHeight="1">
      <c r="A154" s="217"/>
      <c r="B154" s="253"/>
      <c r="C154" s="255"/>
      <c r="D154" s="220"/>
      <c r="E154" s="371"/>
      <c r="F154" s="257"/>
      <c r="G154" s="249"/>
      <c r="H154" s="184" t="s">
        <v>99</v>
      </c>
      <c r="I154" s="185"/>
      <c r="J154" s="184" t="s">
        <v>110</v>
      </c>
      <c r="K154" s="185"/>
      <c r="L154" s="184" t="s">
        <v>111</v>
      </c>
      <c r="M154" s="184" t="s">
        <v>198</v>
      </c>
      <c r="N154" s="186"/>
      <c r="O154" s="184" t="s">
        <v>110</v>
      </c>
      <c r="P154" s="186"/>
      <c r="Q154" s="187" t="s">
        <v>111</v>
      </c>
      <c r="R154" s="192"/>
      <c r="S154" s="192"/>
      <c r="T154" s="188"/>
      <c r="U154" s="189"/>
      <c r="V154" s="189"/>
      <c r="W154" s="234">
        <f t="shared" si="27"/>
        <v>0</v>
      </c>
      <c r="X154" s="234" cm="1">
        <f t="array" ref="X154">_xlfn.IFNA(INDEX($AF$6:$AH$237,MATCH(R154&amp;S154,$AF$6:$AF$237&amp;$AG$6:$AG$237,0),3),0)*2*V154</f>
        <v>0</v>
      </c>
      <c r="Y154" s="234">
        <f t="shared" si="28"/>
        <v>0</v>
      </c>
      <c r="Z154" s="234">
        <f>SUM(W154:Y154)</f>
        <v>0</v>
      </c>
      <c r="AA154" s="243"/>
      <c r="AF154" s="3" t="s">
        <v>79</v>
      </c>
      <c r="AG154" s="3" t="s">
        <v>94</v>
      </c>
      <c r="AH154" s="3">
        <v>1000</v>
      </c>
    </row>
    <row r="155" spans="1:34" ht="37.5" customHeight="1">
      <c r="A155" s="217"/>
      <c r="B155" s="253"/>
      <c r="C155" s="255"/>
      <c r="D155" s="220"/>
      <c r="E155" s="371"/>
      <c r="F155" s="257"/>
      <c r="G155" s="249"/>
      <c r="H155" s="184" t="s">
        <v>99</v>
      </c>
      <c r="I155" s="185"/>
      <c r="J155" s="184" t="s">
        <v>110</v>
      </c>
      <c r="K155" s="185"/>
      <c r="L155" s="184" t="s">
        <v>111</v>
      </c>
      <c r="M155" s="184" t="s">
        <v>198</v>
      </c>
      <c r="N155" s="186"/>
      <c r="O155" s="184" t="s">
        <v>110</v>
      </c>
      <c r="P155" s="186"/>
      <c r="Q155" s="187" t="s">
        <v>111</v>
      </c>
      <c r="R155" s="192"/>
      <c r="S155" s="192"/>
      <c r="T155" s="188"/>
      <c r="U155" s="189"/>
      <c r="V155" s="189"/>
      <c r="W155" s="234">
        <f t="shared" si="27"/>
        <v>0</v>
      </c>
      <c r="X155" s="234" cm="1">
        <f t="array" ref="X155">_xlfn.IFNA(INDEX($AF$6:$AH$237,MATCH(R155&amp;S155,$AF$6:$AF$237&amp;$AG$6:$AG$237,0),3),0)*2*V155</f>
        <v>0</v>
      </c>
      <c r="Y155" s="234">
        <f t="shared" si="28"/>
        <v>0</v>
      </c>
      <c r="Z155" s="234">
        <f>SUM(W155:Y155)</f>
        <v>0</v>
      </c>
      <c r="AA155" s="243"/>
      <c r="AF155" s="3" t="s">
        <v>79</v>
      </c>
      <c r="AG155" s="3" t="s">
        <v>95</v>
      </c>
      <c r="AH155" s="3">
        <v>1800</v>
      </c>
    </row>
    <row r="156" spans="1:34" ht="37.5" customHeight="1">
      <c r="A156" s="217"/>
      <c r="B156" s="253"/>
      <c r="C156" s="255"/>
      <c r="D156" s="220"/>
      <c r="E156" s="371"/>
      <c r="F156" s="257"/>
      <c r="G156" s="249"/>
      <c r="H156" s="184" t="s">
        <v>99</v>
      </c>
      <c r="I156" s="185"/>
      <c r="J156" s="184" t="s">
        <v>110</v>
      </c>
      <c r="K156" s="185"/>
      <c r="L156" s="184" t="s">
        <v>111</v>
      </c>
      <c r="M156" s="184" t="s">
        <v>198</v>
      </c>
      <c r="N156" s="186"/>
      <c r="O156" s="184" t="s">
        <v>110</v>
      </c>
      <c r="P156" s="186"/>
      <c r="Q156" s="187" t="s">
        <v>111</v>
      </c>
      <c r="R156" s="192"/>
      <c r="S156" s="192"/>
      <c r="T156" s="188"/>
      <c r="U156" s="189"/>
      <c r="V156" s="189"/>
      <c r="W156" s="234">
        <f t="shared" si="27"/>
        <v>0</v>
      </c>
      <c r="X156" s="234" cm="1">
        <f t="array" ref="X156">_xlfn.IFNA(INDEX($AF$6:$AH$237,MATCH(R156&amp;S156,$AF$6:$AF$237&amp;$AG$6:$AG$237,0),3),0)*2*V156</f>
        <v>0</v>
      </c>
      <c r="Y156" s="234">
        <f t="shared" si="28"/>
        <v>0</v>
      </c>
      <c r="Z156" s="234">
        <f>SUM(W156:Y156)</f>
        <v>0</v>
      </c>
      <c r="AA156" s="243"/>
      <c r="AF156" s="3" t="s">
        <v>81</v>
      </c>
      <c r="AG156" s="3" t="s">
        <v>78</v>
      </c>
      <c r="AH156" s="3">
        <v>3900</v>
      </c>
    </row>
    <row r="157" spans="1:34" ht="37.5" customHeight="1">
      <c r="A157" s="215"/>
      <c r="B157" s="254"/>
      <c r="C157" s="256"/>
      <c r="D157" s="216"/>
      <c r="E157" s="372"/>
      <c r="F157" s="257"/>
      <c r="G157" s="249"/>
      <c r="H157" s="184" t="s">
        <v>99</v>
      </c>
      <c r="I157" s="185"/>
      <c r="J157" s="184" t="s">
        <v>110</v>
      </c>
      <c r="K157" s="185"/>
      <c r="L157" s="184" t="s">
        <v>111</v>
      </c>
      <c r="M157" s="184" t="s">
        <v>198</v>
      </c>
      <c r="N157" s="186"/>
      <c r="O157" s="184" t="s">
        <v>110</v>
      </c>
      <c r="P157" s="186"/>
      <c r="Q157" s="187" t="s">
        <v>111</v>
      </c>
      <c r="R157" s="192"/>
      <c r="S157" s="192"/>
      <c r="T157" s="188"/>
      <c r="U157" s="189"/>
      <c r="V157" s="189"/>
      <c r="W157" s="234">
        <f t="shared" si="27"/>
        <v>0</v>
      </c>
      <c r="X157" s="234" cm="1">
        <f t="array" ref="X157">_xlfn.IFNA(INDEX($AF$6:$AH$237,MATCH(R157&amp;S157,$AF$6:$AF$237&amp;$AG$6:$AG$237,0),3),0)*2*V157</f>
        <v>0</v>
      </c>
      <c r="Y157" s="234">
        <f t="shared" si="28"/>
        <v>0</v>
      </c>
      <c r="Z157" s="234">
        <f>SUM(W157:Y157)</f>
        <v>0</v>
      </c>
      <c r="AA157" s="243"/>
      <c r="AF157" s="3" t="s">
        <v>81</v>
      </c>
      <c r="AG157" s="3" t="s">
        <v>79</v>
      </c>
      <c r="AH157" s="3">
        <v>2200</v>
      </c>
    </row>
    <row r="158" spans="1:34" ht="37.5" customHeight="1" thickBot="1">
      <c r="A158" s="206"/>
      <c r="B158" s="206"/>
      <c r="C158" s="206"/>
      <c r="D158" s="206"/>
      <c r="E158" s="206"/>
      <c r="F158" s="206"/>
      <c r="G158" s="206"/>
      <c r="H158" s="206"/>
      <c r="I158" s="206"/>
      <c r="J158" s="206"/>
      <c r="K158" s="206"/>
      <c r="L158" s="206"/>
      <c r="M158" s="206"/>
      <c r="N158" s="206"/>
      <c r="O158" s="206"/>
      <c r="P158" s="206"/>
      <c r="Q158" s="206"/>
      <c r="R158" s="206"/>
      <c r="S158" s="206"/>
      <c r="T158" s="387">
        <f>C148</f>
        <v>0</v>
      </c>
      <c r="U158" s="387"/>
      <c r="V158" s="387"/>
      <c r="W158" s="222" t="s">
        <v>225</v>
      </c>
      <c r="X158" s="222"/>
      <c r="Y158" s="222" t="s">
        <v>205</v>
      </c>
      <c r="Z158" s="235">
        <f>SUM(Z148:Z157)</f>
        <v>0</v>
      </c>
      <c r="AA158" s="243"/>
      <c r="AF158" s="3" t="s">
        <v>81</v>
      </c>
      <c r="AG158" s="3" t="s">
        <v>80</v>
      </c>
      <c r="AH158" s="3">
        <v>4600</v>
      </c>
    </row>
    <row r="159" spans="1:34" ht="37.5" customHeight="1" thickBot="1">
      <c r="A159" s="206"/>
      <c r="B159" s="206"/>
      <c r="C159" s="206"/>
      <c r="D159" s="206"/>
      <c r="E159" s="206"/>
      <c r="F159" s="206"/>
      <c r="G159" s="206"/>
      <c r="H159" s="206"/>
      <c r="I159" s="206"/>
      <c r="J159" s="206"/>
      <c r="K159" s="206"/>
      <c r="L159" s="206"/>
      <c r="M159" s="206"/>
      <c r="N159" s="206"/>
      <c r="O159" s="206"/>
      <c r="P159" s="206"/>
      <c r="Q159" s="206"/>
      <c r="R159" s="206"/>
      <c r="S159" s="206"/>
      <c r="T159" s="206"/>
      <c r="U159" s="206"/>
      <c r="V159" s="206"/>
      <c r="W159" s="382" t="s">
        <v>263</v>
      </c>
      <c r="X159" s="382"/>
      <c r="Y159" s="224" t="s">
        <v>224</v>
      </c>
      <c r="Z159" s="271">
        <f>IF(Z158&gt;=160000,"160,000",Z158)</f>
        <v>0</v>
      </c>
      <c r="AA159" s="243" t="s">
        <v>24</v>
      </c>
      <c r="AF159" s="3" t="s">
        <v>81</v>
      </c>
      <c r="AG159" s="3" t="s">
        <v>77</v>
      </c>
      <c r="AH159" s="3">
        <v>1600</v>
      </c>
    </row>
    <row r="160" spans="1:34" ht="37.5" customHeight="1">
      <c r="AF160" s="3" t="s">
        <v>81</v>
      </c>
      <c r="AG160" s="3" t="s">
        <v>82</v>
      </c>
      <c r="AH160" s="3">
        <v>5200</v>
      </c>
    </row>
    <row r="161" spans="32:34" ht="37.5" customHeight="1">
      <c r="AF161" s="3" t="s">
        <v>81</v>
      </c>
      <c r="AG161" s="3" t="s">
        <v>83</v>
      </c>
      <c r="AH161" s="3">
        <v>2700</v>
      </c>
    </row>
    <row r="162" spans="32:34">
      <c r="AF162" s="3" t="s">
        <v>81</v>
      </c>
      <c r="AG162" s="3" t="s">
        <v>84</v>
      </c>
      <c r="AH162" s="3">
        <v>3300</v>
      </c>
    </row>
    <row r="163" spans="32:34">
      <c r="AF163" s="3" t="s">
        <v>81</v>
      </c>
      <c r="AG163" s="3" t="s">
        <v>85</v>
      </c>
      <c r="AH163" s="3">
        <v>4100</v>
      </c>
    </row>
    <row r="164" spans="32:34">
      <c r="AF164" s="3" t="s">
        <v>81</v>
      </c>
      <c r="AG164" s="3" t="s">
        <v>86</v>
      </c>
      <c r="AH164" s="3">
        <v>4300</v>
      </c>
    </row>
    <row r="165" spans="32:34">
      <c r="AF165" s="3" t="s">
        <v>81</v>
      </c>
      <c r="AG165" s="3" t="s">
        <v>87</v>
      </c>
      <c r="AH165" s="3">
        <v>4100</v>
      </c>
    </row>
    <row r="166" spans="32:34">
      <c r="AF166" s="3" t="s">
        <v>81</v>
      </c>
      <c r="AG166" s="3" t="s">
        <v>88</v>
      </c>
      <c r="AH166" s="3">
        <v>4200</v>
      </c>
    </row>
    <row r="167" spans="32:34">
      <c r="AF167" s="3" t="s">
        <v>81</v>
      </c>
      <c r="AG167" s="3" t="s">
        <v>89</v>
      </c>
      <c r="AH167" s="3">
        <v>3500</v>
      </c>
    </row>
    <row r="168" spans="32:34">
      <c r="AF168" s="3" t="s">
        <v>81</v>
      </c>
      <c r="AG168" s="3" t="s">
        <v>90</v>
      </c>
      <c r="AH168" s="3">
        <v>3500</v>
      </c>
    </row>
    <row r="169" spans="32:34">
      <c r="AF169" s="3" t="s">
        <v>81</v>
      </c>
      <c r="AG169" s="3" t="s">
        <v>91</v>
      </c>
      <c r="AH169" s="3">
        <v>2300</v>
      </c>
    </row>
    <row r="170" spans="32:34">
      <c r="AF170" s="3" t="s">
        <v>81</v>
      </c>
      <c r="AG170" s="3" t="s">
        <v>92</v>
      </c>
      <c r="AH170" s="3">
        <v>2800</v>
      </c>
    </row>
    <row r="171" spans="32:34">
      <c r="AF171" s="3" t="s">
        <v>81</v>
      </c>
      <c r="AG171" s="3" t="s">
        <v>93</v>
      </c>
      <c r="AH171" s="3">
        <v>2300</v>
      </c>
    </row>
    <row r="172" spans="32:34">
      <c r="AF172" s="3" t="s">
        <v>81</v>
      </c>
      <c r="AG172" s="3" t="s">
        <v>94</v>
      </c>
      <c r="AH172" s="3">
        <v>1400</v>
      </c>
    </row>
    <row r="173" spans="32:34">
      <c r="AF173" s="3" t="s">
        <v>81</v>
      </c>
      <c r="AG173" s="3" t="s">
        <v>95</v>
      </c>
      <c r="AH173" s="3">
        <v>700</v>
      </c>
    </row>
    <row r="174" spans="32:34">
      <c r="AF174" s="3" t="s">
        <v>91</v>
      </c>
      <c r="AG174" s="3" t="s">
        <v>78</v>
      </c>
      <c r="AH174" s="3">
        <v>1600</v>
      </c>
    </row>
    <row r="175" spans="32:34">
      <c r="AF175" s="3" t="s">
        <v>91</v>
      </c>
      <c r="AG175" s="3" t="s">
        <v>79</v>
      </c>
      <c r="AH175" s="3">
        <v>700</v>
      </c>
    </row>
    <row r="176" spans="32:34">
      <c r="AF176" s="3" t="s">
        <v>91</v>
      </c>
      <c r="AG176" s="3" t="s">
        <v>80</v>
      </c>
      <c r="AH176" s="3">
        <v>2500</v>
      </c>
    </row>
    <row r="177" spans="32:34">
      <c r="AF177" s="3" t="s">
        <v>91</v>
      </c>
      <c r="AG177" s="3" t="s">
        <v>77</v>
      </c>
      <c r="AH177" s="3">
        <v>1600</v>
      </c>
    </row>
    <row r="178" spans="32:34">
      <c r="AF178" s="3" t="s">
        <v>91</v>
      </c>
      <c r="AG178" s="3" t="s">
        <v>81</v>
      </c>
      <c r="AH178" s="3">
        <v>2300</v>
      </c>
    </row>
    <row r="179" spans="32:34">
      <c r="AF179" s="3" t="s">
        <v>91</v>
      </c>
      <c r="AG179" s="3" t="s">
        <v>82</v>
      </c>
      <c r="AH179" s="3">
        <v>3000</v>
      </c>
    </row>
    <row r="180" spans="32:34">
      <c r="AF180" s="3" t="s">
        <v>91</v>
      </c>
      <c r="AG180" s="3" t="s">
        <v>83</v>
      </c>
      <c r="AH180" s="3">
        <v>500</v>
      </c>
    </row>
    <row r="181" spans="32:34">
      <c r="AF181" s="3" t="s">
        <v>91</v>
      </c>
      <c r="AG181" s="3" t="s">
        <v>84</v>
      </c>
      <c r="AH181" s="3">
        <v>1000</v>
      </c>
    </row>
    <row r="182" spans="32:34">
      <c r="AF182" s="3" t="s">
        <v>91</v>
      </c>
      <c r="AG182" s="3" t="s">
        <v>85</v>
      </c>
      <c r="AH182" s="3">
        <v>1900</v>
      </c>
    </row>
    <row r="183" spans="32:34">
      <c r="AF183" s="3" t="s">
        <v>91</v>
      </c>
      <c r="AG183" s="3" t="s">
        <v>86</v>
      </c>
      <c r="AH183" s="3">
        <v>2100</v>
      </c>
    </row>
    <row r="184" spans="32:34">
      <c r="AF184" s="3" t="s">
        <v>91</v>
      </c>
      <c r="AG184" s="3" t="s">
        <v>87</v>
      </c>
      <c r="AH184" s="3">
        <v>1800</v>
      </c>
    </row>
    <row r="185" spans="32:34">
      <c r="AF185" s="3" t="s">
        <v>91</v>
      </c>
      <c r="AG185" s="3" t="s">
        <v>88</v>
      </c>
      <c r="AH185" s="3">
        <v>2000</v>
      </c>
    </row>
    <row r="186" spans="32:34">
      <c r="AF186" s="3" t="s">
        <v>91</v>
      </c>
      <c r="AG186" s="3" t="s">
        <v>89</v>
      </c>
      <c r="AH186" s="3">
        <v>1200</v>
      </c>
    </row>
    <row r="187" spans="32:34">
      <c r="AF187" s="3" t="s">
        <v>91</v>
      </c>
      <c r="AG187" s="3" t="s">
        <v>90</v>
      </c>
      <c r="AH187" s="3">
        <v>1300</v>
      </c>
    </row>
    <row r="188" spans="32:34">
      <c r="AF188" s="3" t="s">
        <v>91</v>
      </c>
      <c r="AG188" s="3" t="s">
        <v>92</v>
      </c>
      <c r="AH188" s="3">
        <v>600</v>
      </c>
    </row>
    <row r="189" spans="32:34">
      <c r="AF189" s="3" t="s">
        <v>91</v>
      </c>
      <c r="AG189" s="3" t="s">
        <v>93</v>
      </c>
      <c r="AH189" s="3">
        <v>500</v>
      </c>
    </row>
    <row r="190" spans="32:34">
      <c r="AF190" s="3" t="s">
        <v>91</v>
      </c>
      <c r="AG190" s="3" t="s">
        <v>94</v>
      </c>
      <c r="AH190" s="3">
        <v>1000</v>
      </c>
    </row>
    <row r="191" spans="32:34">
      <c r="AF191" s="3" t="s">
        <v>91</v>
      </c>
      <c r="AG191" s="3" t="s">
        <v>95</v>
      </c>
      <c r="AH191" s="3">
        <v>1900</v>
      </c>
    </row>
    <row r="192" spans="32:34">
      <c r="AF192" s="3" t="s">
        <v>94</v>
      </c>
      <c r="AG192" s="3" t="s">
        <v>78</v>
      </c>
      <c r="AH192" s="3">
        <v>2600</v>
      </c>
    </row>
    <row r="193" spans="32:34">
      <c r="AF193" s="3" t="s">
        <v>94</v>
      </c>
      <c r="AG193" s="3" t="s">
        <v>79</v>
      </c>
      <c r="AH193" s="3">
        <v>1000</v>
      </c>
    </row>
    <row r="194" spans="32:34">
      <c r="AF194" s="3" t="s">
        <v>94</v>
      </c>
      <c r="AG194" s="3" t="s">
        <v>80</v>
      </c>
      <c r="AH194" s="3">
        <v>3300</v>
      </c>
    </row>
    <row r="195" spans="32:34">
      <c r="AF195" s="3" t="s">
        <v>94</v>
      </c>
      <c r="AG195" s="3" t="s">
        <v>77</v>
      </c>
      <c r="AH195" s="3">
        <v>700</v>
      </c>
    </row>
    <row r="196" spans="32:34">
      <c r="AF196" s="3" t="s">
        <v>94</v>
      </c>
      <c r="AG196" s="3" t="s">
        <v>81</v>
      </c>
      <c r="AH196" s="3">
        <v>1400</v>
      </c>
    </row>
    <row r="197" spans="32:34">
      <c r="AF197" s="3" t="s">
        <v>94</v>
      </c>
      <c r="AG197" s="3" t="s">
        <v>82</v>
      </c>
      <c r="AH197" s="3">
        <v>3900</v>
      </c>
    </row>
    <row r="198" spans="32:34">
      <c r="AF198" s="3" t="s">
        <v>94</v>
      </c>
      <c r="AG198" s="3" t="s">
        <v>83</v>
      </c>
      <c r="AH198" s="3">
        <v>1400</v>
      </c>
    </row>
    <row r="199" spans="32:34">
      <c r="AF199" s="3" t="s">
        <v>94</v>
      </c>
      <c r="AG199" s="3" t="s">
        <v>84</v>
      </c>
      <c r="AH199" s="3">
        <v>2000</v>
      </c>
    </row>
    <row r="200" spans="32:34">
      <c r="AF200" s="3" t="s">
        <v>94</v>
      </c>
      <c r="AG200" s="3" t="s">
        <v>85</v>
      </c>
      <c r="AH200" s="3">
        <v>2800</v>
      </c>
    </row>
    <row r="201" spans="32:34">
      <c r="AF201" s="3" t="s">
        <v>94</v>
      </c>
      <c r="AG201" s="3" t="s">
        <v>86</v>
      </c>
      <c r="AH201" s="3">
        <v>3000</v>
      </c>
    </row>
    <row r="202" spans="32:34">
      <c r="AF202" s="3" t="s">
        <v>94</v>
      </c>
      <c r="AG202" s="3" t="s">
        <v>87</v>
      </c>
      <c r="AH202" s="3">
        <v>2800</v>
      </c>
    </row>
    <row r="203" spans="32:34">
      <c r="AF203" s="3" t="s">
        <v>94</v>
      </c>
      <c r="AG203" s="3" t="s">
        <v>88</v>
      </c>
      <c r="AH203" s="3">
        <v>3000</v>
      </c>
    </row>
    <row r="204" spans="32:34">
      <c r="AF204" s="3" t="s">
        <v>94</v>
      </c>
      <c r="AG204" s="3" t="s">
        <v>89</v>
      </c>
      <c r="AH204" s="3">
        <v>2200</v>
      </c>
    </row>
    <row r="205" spans="32:34">
      <c r="AF205" s="3" t="s">
        <v>94</v>
      </c>
      <c r="AG205" s="3" t="s">
        <v>90</v>
      </c>
      <c r="AH205" s="3">
        <v>2200</v>
      </c>
    </row>
    <row r="206" spans="32:34">
      <c r="AF206" s="3" t="s">
        <v>94</v>
      </c>
      <c r="AG206" s="3" t="s">
        <v>91</v>
      </c>
      <c r="AH206" s="3">
        <v>1000</v>
      </c>
    </row>
    <row r="207" spans="32:34">
      <c r="AF207" s="3" t="s">
        <v>94</v>
      </c>
      <c r="AG207" s="3" t="s">
        <v>92</v>
      </c>
      <c r="AH207" s="3">
        <v>1500</v>
      </c>
    </row>
    <row r="208" spans="32:34">
      <c r="AF208" s="3" t="s">
        <v>94</v>
      </c>
      <c r="AG208" s="3" t="s">
        <v>93</v>
      </c>
      <c r="AH208" s="3">
        <v>1000</v>
      </c>
    </row>
    <row r="209" spans="32:34">
      <c r="AF209" s="3" t="s">
        <v>94</v>
      </c>
      <c r="AG209" s="3" t="s">
        <v>95</v>
      </c>
      <c r="AH209" s="3">
        <v>900</v>
      </c>
    </row>
    <row r="210" spans="32:34">
      <c r="AF210" s="3" t="s">
        <v>96</v>
      </c>
      <c r="AG210" s="3" t="s">
        <v>78</v>
      </c>
      <c r="AH210" s="3">
        <v>3400</v>
      </c>
    </row>
    <row r="211" spans="32:34">
      <c r="AF211" s="3" t="s">
        <v>96</v>
      </c>
      <c r="AG211" s="3" t="s">
        <v>79</v>
      </c>
      <c r="AH211" s="3">
        <v>1800</v>
      </c>
    </row>
    <row r="212" spans="32:34">
      <c r="AF212" s="3" t="s">
        <v>96</v>
      </c>
      <c r="AG212" s="3" t="s">
        <v>80</v>
      </c>
      <c r="AH212" s="3">
        <v>4200</v>
      </c>
    </row>
    <row r="213" spans="32:34">
      <c r="AF213" s="3" t="s">
        <v>96</v>
      </c>
      <c r="AG213" s="3" t="s">
        <v>77</v>
      </c>
      <c r="AH213" s="3">
        <v>1200</v>
      </c>
    </row>
    <row r="214" spans="32:34">
      <c r="AF214" s="3" t="s">
        <v>96</v>
      </c>
      <c r="AG214" s="3" t="s">
        <v>81</v>
      </c>
      <c r="AH214" s="3">
        <v>700</v>
      </c>
    </row>
    <row r="215" spans="32:34">
      <c r="AF215" s="3" t="s">
        <v>96</v>
      </c>
      <c r="AG215" s="3" t="s">
        <v>82</v>
      </c>
      <c r="AH215" s="3">
        <v>4800</v>
      </c>
    </row>
    <row r="216" spans="32:34">
      <c r="AF216" s="3" t="s">
        <v>96</v>
      </c>
      <c r="AG216" s="3" t="s">
        <v>83</v>
      </c>
      <c r="AH216" s="3">
        <v>2200</v>
      </c>
    </row>
    <row r="217" spans="32:34">
      <c r="AF217" s="3" t="s">
        <v>96</v>
      </c>
      <c r="AG217" s="3" t="s">
        <v>84</v>
      </c>
      <c r="AH217" s="3">
        <v>2900</v>
      </c>
    </row>
    <row r="218" spans="32:34">
      <c r="AF218" s="3" t="s">
        <v>96</v>
      </c>
      <c r="AG218" s="3" t="s">
        <v>85</v>
      </c>
      <c r="AH218" s="3">
        <v>3700</v>
      </c>
    </row>
    <row r="219" spans="32:34">
      <c r="AF219" s="3" t="s">
        <v>96</v>
      </c>
      <c r="AG219" s="3" t="s">
        <v>86</v>
      </c>
      <c r="AH219" s="3">
        <v>3900</v>
      </c>
    </row>
    <row r="220" spans="32:34">
      <c r="AF220" s="3" t="s">
        <v>96</v>
      </c>
      <c r="AG220" s="3" t="s">
        <v>87</v>
      </c>
      <c r="AH220" s="3">
        <v>3600</v>
      </c>
    </row>
    <row r="221" spans="32:34">
      <c r="AF221" s="3" t="s">
        <v>96</v>
      </c>
      <c r="AG221" s="3" t="s">
        <v>88</v>
      </c>
      <c r="AH221" s="3">
        <v>3800</v>
      </c>
    </row>
    <row r="222" spans="32:34">
      <c r="AF222" s="3" t="s">
        <v>96</v>
      </c>
      <c r="AG222" s="3" t="s">
        <v>89</v>
      </c>
      <c r="AH222" s="3">
        <v>3100</v>
      </c>
    </row>
    <row r="223" spans="32:34">
      <c r="AF223" s="3" t="s">
        <v>96</v>
      </c>
      <c r="AG223" s="3" t="s">
        <v>90</v>
      </c>
      <c r="AH223" s="3">
        <v>3100</v>
      </c>
    </row>
    <row r="224" spans="32:34">
      <c r="AF224" s="3" t="s">
        <v>96</v>
      </c>
      <c r="AG224" s="3" t="s">
        <v>91</v>
      </c>
      <c r="AH224" s="3">
        <v>1800</v>
      </c>
    </row>
    <row r="225" spans="32:34">
      <c r="AF225" s="3" t="s">
        <v>96</v>
      </c>
      <c r="AG225" s="3" t="s">
        <v>92</v>
      </c>
      <c r="AH225" s="3">
        <v>2300</v>
      </c>
    </row>
    <row r="226" spans="32:34">
      <c r="AF226" s="3" t="s">
        <v>96</v>
      </c>
      <c r="AG226" s="3" t="s">
        <v>93</v>
      </c>
      <c r="AH226" s="3">
        <v>1900</v>
      </c>
    </row>
    <row r="227" spans="32:34">
      <c r="AF227" s="3" t="s">
        <v>96</v>
      </c>
      <c r="AG227" s="3" t="s">
        <v>94</v>
      </c>
      <c r="AH227" s="3">
        <v>900</v>
      </c>
    </row>
  </sheetData>
  <sheetProtection algorithmName="SHA-512" hashValue="J2dMusTtZGqnqPRYZ1yNCD2BrgJCucj6EwPcZ83lQDcmiGyxYE0ItvEVoKlX2HendHl0gts6pDKnpHZ9bZVc2Q==" saltValue="tMCzUo4evn2hBTNE5VWP9w==" spinCount="100000" sheet="1" selectLockedCells="1"/>
  <mergeCells count="170">
    <mergeCell ref="W159:X159"/>
    <mergeCell ref="E148:E157"/>
    <mergeCell ref="T158:V158"/>
    <mergeCell ref="W16:X16"/>
    <mergeCell ref="W31:X31"/>
    <mergeCell ref="W48:X48"/>
    <mergeCell ref="W63:X63"/>
    <mergeCell ref="W80:X80"/>
    <mergeCell ref="W95:X95"/>
    <mergeCell ref="W112:X112"/>
    <mergeCell ref="W127:X127"/>
    <mergeCell ref="W144:X144"/>
    <mergeCell ref="V146:V147"/>
    <mergeCell ref="W146:W147"/>
    <mergeCell ref="X146:X147"/>
    <mergeCell ref="T111:V111"/>
    <mergeCell ref="X99:X100"/>
    <mergeCell ref="W18:W19"/>
    <mergeCell ref="X18:X19"/>
    <mergeCell ref="T47:V47"/>
    <mergeCell ref="T50:T51"/>
    <mergeCell ref="U50:U51"/>
    <mergeCell ref="W50:W51"/>
    <mergeCell ref="V131:V132"/>
    <mergeCell ref="E131:E132"/>
    <mergeCell ref="F131:F132"/>
    <mergeCell ref="T131:T132"/>
    <mergeCell ref="U131:U132"/>
    <mergeCell ref="Y146:Y147"/>
    <mergeCell ref="Z146:Z147"/>
    <mergeCell ref="E146:E147"/>
    <mergeCell ref="F146:F147"/>
    <mergeCell ref="T146:T147"/>
    <mergeCell ref="U146:U147"/>
    <mergeCell ref="W131:W132"/>
    <mergeCell ref="X131:X132"/>
    <mergeCell ref="Y131:Y132"/>
    <mergeCell ref="Z131:Z132"/>
    <mergeCell ref="E133:E142"/>
    <mergeCell ref="T143:V143"/>
    <mergeCell ref="E101:E110"/>
    <mergeCell ref="T99:T100"/>
    <mergeCell ref="U99:U100"/>
    <mergeCell ref="V99:V100"/>
    <mergeCell ref="W99:W100"/>
    <mergeCell ref="G99:Q99"/>
    <mergeCell ref="G100:Q100"/>
    <mergeCell ref="A146:A147"/>
    <mergeCell ref="B146:B147"/>
    <mergeCell ref="C146:D147"/>
    <mergeCell ref="E116:E125"/>
    <mergeCell ref="T126:V126"/>
    <mergeCell ref="W114:W115"/>
    <mergeCell ref="A114:A115"/>
    <mergeCell ref="B114:B115"/>
    <mergeCell ref="C114:D115"/>
    <mergeCell ref="E114:E115"/>
    <mergeCell ref="F114:F115"/>
    <mergeCell ref="T114:T115"/>
    <mergeCell ref="U114:U115"/>
    <mergeCell ref="V114:V115"/>
    <mergeCell ref="A131:A132"/>
    <mergeCell ref="B131:B132"/>
    <mergeCell ref="C131:D132"/>
    <mergeCell ref="A99:A100"/>
    <mergeCell ref="B99:B100"/>
    <mergeCell ref="C99:D100"/>
    <mergeCell ref="E99:E100"/>
    <mergeCell ref="F99:F100"/>
    <mergeCell ref="F18:F19"/>
    <mergeCell ref="F35:F36"/>
    <mergeCell ref="F50:F51"/>
    <mergeCell ref="F67:F68"/>
    <mergeCell ref="A50:A51"/>
    <mergeCell ref="B50:B51"/>
    <mergeCell ref="C50:D51"/>
    <mergeCell ref="E50:E51"/>
    <mergeCell ref="A82:A83"/>
    <mergeCell ref="B82:B83"/>
    <mergeCell ref="C82:D83"/>
    <mergeCell ref="E82:E83"/>
    <mergeCell ref="A67:A68"/>
    <mergeCell ref="B67:B68"/>
    <mergeCell ref="C67:D68"/>
    <mergeCell ref="E67:E68"/>
    <mergeCell ref="W3:W4"/>
    <mergeCell ref="X3:X4"/>
    <mergeCell ref="Y3:Y4"/>
    <mergeCell ref="Z3:Z4"/>
    <mergeCell ref="A3:A4"/>
    <mergeCell ref="B3:B4"/>
    <mergeCell ref="C3:D4"/>
    <mergeCell ref="F3:F4"/>
    <mergeCell ref="T3:T4"/>
    <mergeCell ref="U3:U4"/>
    <mergeCell ref="V3:V4"/>
    <mergeCell ref="E3:E4"/>
    <mergeCell ref="G3:Q3"/>
    <mergeCell ref="G4:Q4"/>
    <mergeCell ref="G67:Q67"/>
    <mergeCell ref="G68:Q68"/>
    <mergeCell ref="Y18:Y19"/>
    <mergeCell ref="Z18:Z19"/>
    <mergeCell ref="T18:T19"/>
    <mergeCell ref="U18:U19"/>
    <mergeCell ref="E18:E19"/>
    <mergeCell ref="A35:A36"/>
    <mergeCell ref="B35:B36"/>
    <mergeCell ref="C35:D36"/>
    <mergeCell ref="E35:E36"/>
    <mergeCell ref="A18:A19"/>
    <mergeCell ref="B18:B19"/>
    <mergeCell ref="C18:D19"/>
    <mergeCell ref="Z35:Z36"/>
    <mergeCell ref="T35:T36"/>
    <mergeCell ref="U35:U36"/>
    <mergeCell ref="V35:V36"/>
    <mergeCell ref="W35:W36"/>
    <mergeCell ref="X35:X36"/>
    <mergeCell ref="Y35:Y36"/>
    <mergeCell ref="G18:Q18"/>
    <mergeCell ref="G19:Q19"/>
    <mergeCell ref="E5:E14"/>
    <mergeCell ref="E20:E29"/>
    <mergeCell ref="E37:E46"/>
    <mergeCell ref="E52:E61"/>
    <mergeCell ref="E69:E78"/>
    <mergeCell ref="E84:E93"/>
    <mergeCell ref="U82:U83"/>
    <mergeCell ref="V82:V83"/>
    <mergeCell ref="T79:V79"/>
    <mergeCell ref="T62:V62"/>
    <mergeCell ref="V50:V51"/>
    <mergeCell ref="T15:V15"/>
    <mergeCell ref="T30:V30"/>
    <mergeCell ref="V18:V19"/>
    <mergeCell ref="G35:Q35"/>
    <mergeCell ref="G36:Q36"/>
    <mergeCell ref="T82:T83"/>
    <mergeCell ref="F82:F83"/>
    <mergeCell ref="G51:Q51"/>
    <mergeCell ref="G82:Q82"/>
    <mergeCell ref="G83:Q83"/>
    <mergeCell ref="G50:Q50"/>
    <mergeCell ref="T67:T68"/>
    <mergeCell ref="U67:U68"/>
    <mergeCell ref="Z82:Z83"/>
    <mergeCell ref="G114:Q114"/>
    <mergeCell ref="G115:Q115"/>
    <mergeCell ref="G131:Q131"/>
    <mergeCell ref="G132:Q132"/>
    <mergeCell ref="G146:Q146"/>
    <mergeCell ref="G147:Q147"/>
    <mergeCell ref="T94:V94"/>
    <mergeCell ref="X50:X51"/>
    <mergeCell ref="Y50:Y51"/>
    <mergeCell ref="Z50:Z51"/>
    <mergeCell ref="W82:W83"/>
    <mergeCell ref="X82:X83"/>
    <mergeCell ref="Y82:Y83"/>
    <mergeCell ref="Y99:Y100"/>
    <mergeCell ref="Z99:Z100"/>
    <mergeCell ref="X114:X115"/>
    <mergeCell ref="Y114:Y115"/>
    <mergeCell ref="Z114:Z115"/>
    <mergeCell ref="W67:W68"/>
    <mergeCell ref="X67:X68"/>
    <mergeCell ref="Y67:Y68"/>
    <mergeCell ref="Z67:Z68"/>
    <mergeCell ref="V67:V68"/>
  </mergeCells>
  <phoneticPr fontId="3"/>
  <dataValidations count="3">
    <dataValidation type="list" allowBlank="1" showInputMessage="1" showErrorMessage="1" sqref="S5:S14 S20:S29 S133:S142 S148:S157 S52:S61 S37:S46 S84:S93 S69:S78 S116:S125 S101:S110" xr:uid="{4469063E-BD2E-4A66-A357-4C593C5522E4}">
      <formula1>$AD$5:$AD$10</formula1>
    </dataValidation>
    <dataValidation type="list" allowBlank="1" showInputMessage="1" showErrorMessage="1" sqref="R148:R157 R5:R14 R133:R142 R116:R125 R101:R110 R84:R93 R69:R78 R52:R61 R37:R46 R20:R29" xr:uid="{B3F381FD-6734-4179-AE6D-F0F27E4DD331}">
      <formula1>$AC$5:$AC$24</formula1>
    </dataValidation>
    <dataValidation type="list" allowBlank="1" showInputMessage="1" showErrorMessage="1" sqref="G20:G29 G5:G14 G37:G46 G52:G61 G69:G78 G84:G93 G101:G110 G116:G125 G133:G142 G148:G157" xr:uid="{DF379418-72C7-48C1-BE7B-8A107ED2C47E}">
      <formula1>$AC$28:$AC$33</formula1>
    </dataValidation>
  </dataValidations>
  <printOptions horizontalCentered="1" verticalCentered="1"/>
  <pageMargins left="0.23622047244094491" right="0.23622047244094491" top="0.94488188976377963" bottom="0.15748031496062992" header="0.31496062992125984" footer="0.31496062992125984"/>
  <pageSetup paperSize="9" scale="39" orientation="landscape" r:id="rId1"/>
  <rowBreaks count="4" manualBreakCount="4">
    <brk id="32" max="53" man="1"/>
    <brk id="64" max="53" man="1"/>
    <brk id="96" max="53" man="1"/>
    <brk id="128" max="5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F8A99-8BDB-4006-BB53-2EE5ED5F455A}">
  <dimension ref="A1:CA93"/>
  <sheetViews>
    <sheetView view="pageBreakPreview" zoomScale="60" zoomScaleNormal="85" workbookViewId="0">
      <selection activeCell="L52" sqref="L52:R52"/>
    </sheetView>
  </sheetViews>
  <sheetFormatPr defaultColWidth="9" defaultRowHeight="17.25"/>
  <cols>
    <col min="1" max="1" width="2.625" style="36" customWidth="1"/>
    <col min="2" max="2" width="2.75" style="36" customWidth="1"/>
    <col min="3" max="11" width="3.5" style="36" customWidth="1"/>
    <col min="12" max="13" width="3.375" style="36" customWidth="1"/>
    <col min="14" max="14" width="6" style="36" customWidth="1"/>
    <col min="15" max="15" width="3.625" style="36" customWidth="1"/>
    <col min="16" max="21" width="4.25" style="36" customWidth="1"/>
    <col min="22" max="22" width="2.75" style="36" customWidth="1"/>
    <col min="23" max="24" width="4.25" style="36" customWidth="1"/>
    <col min="25" max="25" width="2.75" style="36" customWidth="1"/>
    <col min="26" max="27" width="4.25" style="36" customWidth="1"/>
    <col min="28" max="33" width="2.75" style="36" customWidth="1"/>
    <col min="34" max="34" width="4" style="36" hidden="1" customWidth="1"/>
    <col min="35" max="35" width="2.625" style="36" hidden="1" customWidth="1"/>
    <col min="36" max="37" width="2.75" style="36" customWidth="1"/>
    <col min="38" max="38" width="3.125" style="36" customWidth="1"/>
    <col min="39" max="77" width="2.375" style="36" customWidth="1"/>
    <col min="78" max="16384" width="9" style="36"/>
  </cols>
  <sheetData>
    <row r="1" spans="1:57" ht="18.75" customHeight="1">
      <c r="A1" s="6"/>
      <c r="B1" s="46" t="s">
        <v>51</v>
      </c>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57" ht="18" customHeight="1">
      <c r="A2" s="6"/>
      <c r="B2" s="6"/>
      <c r="C2" s="6"/>
      <c r="D2" s="6"/>
      <c r="E2" s="6"/>
      <c r="F2" s="6"/>
      <c r="G2" s="6"/>
      <c r="H2" s="6"/>
      <c r="I2" s="6"/>
      <c r="J2" s="6"/>
      <c r="K2" s="6"/>
      <c r="L2" s="6"/>
      <c r="M2" s="6"/>
      <c r="N2" s="6"/>
      <c r="O2" s="6"/>
      <c r="P2" s="6"/>
      <c r="Q2" s="6"/>
      <c r="R2" s="6"/>
      <c r="S2" s="6"/>
      <c r="T2" s="6"/>
      <c r="U2" s="6"/>
      <c r="V2" s="6"/>
      <c r="W2" s="388" t="s">
        <v>203</v>
      </c>
      <c r="X2" s="388"/>
      <c r="Y2" s="388"/>
      <c r="Z2" s="388"/>
      <c r="AA2" s="388"/>
      <c r="AB2" s="388"/>
      <c r="AC2" s="388"/>
      <c r="AD2" s="388"/>
      <c r="AE2" s="388"/>
      <c r="AF2" s="388"/>
      <c r="AG2" s="388"/>
      <c r="AH2" s="200"/>
      <c r="AJ2" s="201" t="s">
        <v>202</v>
      </c>
      <c r="AK2" s="170"/>
      <c r="AL2" s="170"/>
      <c r="AM2" s="170"/>
      <c r="AN2" s="170"/>
      <c r="AO2" s="170"/>
      <c r="AP2" s="170"/>
      <c r="AQ2" s="170"/>
      <c r="AR2" s="170"/>
      <c r="AS2" s="170"/>
      <c r="AT2" s="170"/>
      <c r="AU2" s="170"/>
      <c r="AV2" s="170"/>
      <c r="AW2" s="170"/>
      <c r="AX2" s="170"/>
      <c r="AY2" s="170"/>
      <c r="AZ2" s="170"/>
      <c r="BA2" s="170"/>
      <c r="BB2" s="170"/>
      <c r="BC2" s="170"/>
      <c r="BD2" s="170"/>
      <c r="BE2" s="170"/>
    </row>
    <row r="3" spans="1:57" ht="18" customHeight="1">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row>
    <row r="4" spans="1:57" ht="18" customHeight="1">
      <c r="A4" s="6"/>
      <c r="B4" s="6" t="s">
        <v>102</v>
      </c>
      <c r="C4" s="6"/>
      <c r="D4" s="6"/>
      <c r="E4" s="6"/>
      <c r="F4" s="6"/>
      <c r="G4" s="6"/>
      <c r="H4" s="6" t="s">
        <v>290</v>
      </c>
      <c r="I4" s="6"/>
      <c r="J4" s="6"/>
      <c r="K4" s="6"/>
      <c r="L4" s="6"/>
      <c r="M4" s="6"/>
      <c r="N4" s="6"/>
      <c r="O4" s="6"/>
      <c r="P4" s="6"/>
      <c r="Q4" s="6"/>
      <c r="R4" s="6"/>
      <c r="S4" s="6"/>
      <c r="T4" s="6"/>
      <c r="U4" s="6"/>
      <c r="V4" s="6"/>
      <c r="W4" s="6"/>
      <c r="X4" s="6"/>
      <c r="Y4" s="6"/>
      <c r="Z4" s="6"/>
      <c r="AA4" s="6"/>
      <c r="AB4" s="6"/>
      <c r="AC4" s="6"/>
      <c r="AD4" s="6"/>
      <c r="AE4" s="6"/>
      <c r="AF4" s="6"/>
      <c r="AG4" s="6"/>
      <c r="AH4" s="6"/>
    </row>
    <row r="5" spans="1:57" ht="18" customHeight="1">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row>
    <row r="6" spans="1:57" ht="18" customHeight="1">
      <c r="A6" s="6"/>
      <c r="B6" s="46"/>
      <c r="C6" s="46"/>
      <c r="D6" s="46"/>
      <c r="E6" s="46"/>
      <c r="F6" s="46"/>
      <c r="G6" s="6"/>
      <c r="H6" s="6"/>
      <c r="I6" s="6"/>
      <c r="J6" s="6"/>
      <c r="K6" s="6"/>
      <c r="L6" s="6"/>
      <c r="M6" s="6"/>
      <c r="N6" s="6"/>
      <c r="O6" s="6"/>
      <c r="P6" s="6"/>
      <c r="Q6" s="6"/>
      <c r="R6" s="6"/>
      <c r="S6" s="6"/>
      <c r="T6" s="6"/>
      <c r="U6" s="6" t="s">
        <v>26</v>
      </c>
      <c r="V6" s="6"/>
      <c r="W6" s="391">
        <f>'（様式1）総括表'!Q13</f>
        <v>0</v>
      </c>
      <c r="X6" s="391"/>
      <c r="Y6" s="6" t="s">
        <v>27</v>
      </c>
      <c r="Z6" s="391">
        <f>'（様式1）総括表'!U13</f>
        <v>0</v>
      </c>
      <c r="AA6" s="391"/>
      <c r="AB6" s="6" t="s">
        <v>10</v>
      </c>
      <c r="AC6" s="6"/>
      <c r="AD6" s="6"/>
      <c r="AE6" s="6"/>
      <c r="AF6" s="6"/>
      <c r="AG6" s="6"/>
      <c r="AH6" s="6"/>
    </row>
    <row r="7" spans="1:57" ht="18" customHeight="1">
      <c r="A7" s="6"/>
      <c r="B7" s="46"/>
      <c r="C7" s="46"/>
      <c r="D7" s="46"/>
      <c r="E7" s="46"/>
      <c r="F7" s="46"/>
      <c r="G7" s="6"/>
      <c r="H7" s="6"/>
      <c r="I7" s="6"/>
      <c r="J7" s="6"/>
      <c r="K7" s="6"/>
      <c r="L7" s="6"/>
      <c r="M7" s="6"/>
      <c r="N7" s="6"/>
      <c r="O7" s="6"/>
      <c r="P7" s="392" t="s">
        <v>28</v>
      </c>
      <c r="Q7" s="392"/>
      <c r="R7" s="392"/>
      <c r="S7" s="392"/>
      <c r="T7" s="392"/>
      <c r="U7" s="392"/>
      <c r="V7" s="393" t="str">
        <f>'（様式1）総括表'!$L$14&amp;'（様式1）総括表'!$P$14</f>
        <v>石川県</v>
      </c>
      <c r="W7" s="393"/>
      <c r="X7" s="393"/>
      <c r="Y7" s="393"/>
      <c r="Z7" s="393"/>
      <c r="AA7" s="393"/>
      <c r="AB7" s="393"/>
      <c r="AC7" s="393"/>
      <c r="AD7" s="393"/>
      <c r="AE7" s="393"/>
      <c r="AF7" s="393"/>
      <c r="AG7" s="393"/>
      <c r="AH7" s="393"/>
      <c r="AI7" s="37"/>
    </row>
    <row r="8" spans="1:57" ht="18" hidden="1" customHeight="1">
      <c r="A8" s="6"/>
      <c r="B8" s="46"/>
      <c r="C8" s="46"/>
      <c r="D8" s="46"/>
      <c r="E8" s="46"/>
      <c r="F8" s="46"/>
      <c r="G8" s="6"/>
      <c r="H8" s="6"/>
      <c r="I8" s="6"/>
      <c r="J8" s="6"/>
      <c r="K8" s="6"/>
      <c r="L8" s="6"/>
      <c r="M8" s="6"/>
      <c r="N8" s="6"/>
      <c r="O8" s="6"/>
      <c r="P8" s="60"/>
      <c r="Q8" s="60"/>
      <c r="R8" s="60"/>
      <c r="S8" s="60"/>
      <c r="T8" s="60"/>
      <c r="U8" s="60"/>
      <c r="V8" s="389">
        <f>'（様式1）総括表'!L15</f>
        <v>0</v>
      </c>
      <c r="W8" s="390"/>
      <c r="X8" s="390"/>
      <c r="Y8" s="390"/>
      <c r="Z8" s="390"/>
      <c r="AA8" s="390"/>
      <c r="AB8" s="390"/>
      <c r="AC8" s="390"/>
      <c r="AD8" s="390"/>
      <c r="AE8" s="390"/>
      <c r="AF8" s="390"/>
      <c r="AG8" s="390"/>
      <c r="AH8" s="390"/>
      <c r="AI8" s="38"/>
    </row>
    <row r="9" spans="1:57" ht="18" customHeight="1">
      <c r="A9" s="6"/>
      <c r="B9" s="46"/>
      <c r="C9" s="46"/>
      <c r="D9" s="46"/>
      <c r="E9" s="46"/>
      <c r="F9" s="46"/>
      <c r="G9" s="6"/>
      <c r="H9" s="6"/>
      <c r="I9" s="6"/>
      <c r="J9" s="6"/>
      <c r="K9" s="6"/>
      <c r="L9" s="6"/>
      <c r="M9" s="6"/>
      <c r="N9" s="6"/>
      <c r="O9" s="6"/>
      <c r="P9" s="392" t="s">
        <v>105</v>
      </c>
      <c r="Q9" s="392"/>
      <c r="R9" s="392"/>
      <c r="S9" s="392"/>
      <c r="T9" s="392"/>
      <c r="U9" s="392"/>
      <c r="V9" s="393">
        <f>'（様式1）総括表'!L12</f>
        <v>0</v>
      </c>
      <c r="W9" s="393"/>
      <c r="X9" s="393"/>
      <c r="Y9" s="393"/>
      <c r="Z9" s="393"/>
      <c r="AA9" s="393"/>
      <c r="AB9" s="393"/>
      <c r="AC9" s="393"/>
      <c r="AD9" s="393"/>
      <c r="AE9" s="393"/>
      <c r="AF9" s="393"/>
      <c r="AG9" s="393"/>
      <c r="AH9" s="393"/>
      <c r="AI9" s="37"/>
      <c r="AK9" s="36" t="s">
        <v>30</v>
      </c>
    </row>
    <row r="10" spans="1:57" ht="18" customHeight="1">
      <c r="A10" s="6"/>
      <c r="B10" s="46"/>
      <c r="C10" s="46"/>
      <c r="D10" s="46"/>
      <c r="E10" s="46"/>
      <c r="F10" s="46"/>
      <c r="G10" s="6"/>
      <c r="H10" s="6"/>
      <c r="I10" s="6"/>
      <c r="J10" s="6"/>
      <c r="K10" s="6"/>
      <c r="L10" s="6"/>
      <c r="M10" s="6"/>
      <c r="N10" s="6"/>
      <c r="O10" s="6"/>
      <c r="P10" s="392" t="s">
        <v>29</v>
      </c>
      <c r="Q10" s="392"/>
      <c r="R10" s="392"/>
      <c r="S10" s="392"/>
      <c r="T10" s="392"/>
      <c r="U10" s="392"/>
      <c r="V10" s="393" t="str">
        <f>'（様式1）総括表'!Q17&amp;"　"&amp;'（様式1）総括表'!AF17</f>
        <v>　</v>
      </c>
      <c r="W10" s="393"/>
      <c r="X10" s="393"/>
      <c r="Y10" s="393"/>
      <c r="Z10" s="393"/>
      <c r="AA10" s="393"/>
      <c r="AB10" s="393"/>
      <c r="AC10" s="393"/>
      <c r="AD10" s="393"/>
      <c r="AE10" s="393"/>
      <c r="AF10" s="393"/>
      <c r="AG10" s="393"/>
      <c r="AH10" s="393"/>
      <c r="AI10" s="37"/>
    </row>
    <row r="11" spans="1:57" ht="18" customHeight="1">
      <c r="A11" s="6"/>
      <c r="B11" s="46"/>
      <c r="C11" s="46"/>
      <c r="D11" s="46"/>
      <c r="E11" s="46"/>
      <c r="F11" s="46"/>
      <c r="G11" s="6"/>
      <c r="H11" s="6"/>
      <c r="I11" s="6"/>
      <c r="J11" s="6"/>
      <c r="K11" s="6"/>
      <c r="L11" s="6"/>
      <c r="M11" s="6"/>
      <c r="N11" s="6"/>
      <c r="O11" s="6"/>
      <c r="P11" s="60"/>
      <c r="Q11" s="60"/>
      <c r="R11" s="60"/>
      <c r="S11" s="60"/>
      <c r="T11" s="60"/>
      <c r="U11" s="60"/>
      <c r="V11" s="6"/>
      <c r="W11" s="6"/>
      <c r="X11" s="6"/>
      <c r="Y11" s="6"/>
      <c r="Z11" s="6"/>
      <c r="AA11" s="6"/>
      <c r="AB11" s="6"/>
      <c r="AC11" s="6"/>
      <c r="AD11" s="6"/>
      <c r="AE11" s="6"/>
      <c r="AF11" s="6"/>
      <c r="AG11" s="6"/>
      <c r="AH11" s="6"/>
    </row>
    <row r="12" spans="1:57" ht="18" customHeight="1">
      <c r="A12" s="6"/>
      <c r="B12" s="46"/>
      <c r="C12" s="46"/>
      <c r="D12" s="46"/>
      <c r="E12" s="46"/>
      <c r="F12" s="46"/>
      <c r="G12" s="6"/>
      <c r="H12" s="6"/>
      <c r="I12" s="6"/>
      <c r="J12" s="6"/>
      <c r="K12" s="6"/>
      <c r="L12" s="6"/>
      <c r="M12" s="6"/>
      <c r="N12" s="6"/>
      <c r="O12" s="6"/>
      <c r="P12" s="60"/>
      <c r="Q12" s="60"/>
      <c r="R12" s="60"/>
      <c r="S12" s="60"/>
      <c r="T12" s="60"/>
      <c r="U12" s="60"/>
      <c r="V12" s="6"/>
      <c r="W12" s="6"/>
      <c r="X12" s="6"/>
      <c r="Y12" s="6"/>
      <c r="Z12" s="6"/>
      <c r="AA12" s="6"/>
      <c r="AB12" s="6"/>
      <c r="AC12" s="6"/>
      <c r="AD12" s="6"/>
      <c r="AE12" s="6"/>
      <c r="AF12" s="6"/>
      <c r="AG12" s="6"/>
      <c r="AH12" s="6"/>
    </row>
    <row r="13" spans="1:57" ht="18.75" customHeight="1">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row>
    <row r="14" spans="1:57" ht="27.75" customHeight="1">
      <c r="A14" s="6"/>
      <c r="B14" s="397" t="s">
        <v>259</v>
      </c>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4"/>
      <c r="AJ14" s="39"/>
      <c r="AK14" s="42"/>
      <c r="AL14" s="40"/>
      <c r="AM14" s="42"/>
    </row>
    <row r="15" spans="1:57" ht="27.75" customHeight="1">
      <c r="A15" s="6"/>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34"/>
      <c r="AJ15" s="39"/>
      <c r="AK15" s="42"/>
      <c r="AL15" s="40"/>
      <c r="AM15" s="42"/>
    </row>
    <row r="16" spans="1:57" ht="18.75" customHeight="1">
      <c r="A16" s="6"/>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34"/>
      <c r="AJ16" s="39"/>
      <c r="AK16" s="42"/>
      <c r="AL16" s="40"/>
      <c r="AM16" s="42"/>
    </row>
    <row r="17" spans="1:75" ht="18.75" customHeight="1">
      <c r="A17" s="6"/>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42"/>
      <c r="AJ17" s="39"/>
      <c r="AK17" s="42"/>
      <c r="AL17" s="40"/>
      <c r="AM17" s="42"/>
    </row>
    <row r="18" spans="1:75" s="35" customFormat="1" ht="18" customHeight="1">
      <c r="A18" s="46"/>
      <c r="B18" s="46"/>
      <c r="C18" s="396" t="s">
        <v>98</v>
      </c>
      <c r="D18" s="396"/>
      <c r="E18" s="202"/>
      <c r="F18" s="46" t="s">
        <v>99</v>
      </c>
      <c r="G18" s="202"/>
      <c r="H18" s="46" t="s">
        <v>100</v>
      </c>
      <c r="I18" s="398"/>
      <c r="J18" s="391"/>
      <c r="K18" s="8" t="s">
        <v>23</v>
      </c>
      <c r="L18" s="396"/>
      <c r="M18" s="320"/>
      <c r="N18" s="320"/>
      <c r="O18" s="6" t="s">
        <v>124</v>
      </c>
      <c r="P18" s="394" t="s">
        <v>125</v>
      </c>
      <c r="Q18" s="320"/>
      <c r="R18" s="320"/>
      <c r="S18" s="320"/>
      <c r="T18" s="320"/>
      <c r="U18" s="320"/>
      <c r="V18" s="320"/>
      <c r="W18" s="320"/>
      <c r="X18" s="320"/>
      <c r="Y18" s="320"/>
      <c r="Z18" s="320"/>
      <c r="AA18" s="320"/>
      <c r="AB18" s="320"/>
      <c r="AC18" s="320"/>
      <c r="AD18" s="320"/>
      <c r="AE18" s="320"/>
      <c r="AF18" s="320"/>
      <c r="AG18" s="320"/>
      <c r="AH18" s="6"/>
      <c r="AI18" s="36"/>
      <c r="AJ18" s="400" t="s">
        <v>126</v>
      </c>
      <c r="AK18" s="401"/>
      <c r="AL18" s="401"/>
      <c r="AM18" s="401"/>
      <c r="AN18" s="401"/>
      <c r="AO18" s="401"/>
      <c r="AP18" s="401"/>
      <c r="AQ18" s="401"/>
      <c r="AR18" s="401"/>
      <c r="AS18" s="401"/>
      <c r="AT18" s="401"/>
      <c r="AU18" s="401"/>
      <c r="AV18" s="401"/>
      <c r="AW18" s="401"/>
      <c r="AX18" s="401"/>
      <c r="AY18" s="401"/>
      <c r="AZ18" s="401"/>
      <c r="BA18" s="401"/>
      <c r="BB18" s="401"/>
      <c r="BC18" s="401"/>
      <c r="BD18" s="401"/>
      <c r="BE18" s="399"/>
      <c r="BF18" s="399"/>
    </row>
    <row r="19" spans="1:75" ht="18.75" customHeight="1">
      <c r="A19" s="6"/>
      <c r="B19" s="394" t="s">
        <v>260</v>
      </c>
      <c r="C19" s="394"/>
      <c r="D19" s="394"/>
      <c r="E19" s="394"/>
      <c r="F19" s="394"/>
      <c r="G19" s="394"/>
      <c r="H19" s="394"/>
      <c r="I19" s="394"/>
      <c r="J19" s="394"/>
      <c r="K19" s="394"/>
      <c r="L19" s="394"/>
      <c r="M19" s="394"/>
      <c r="N19" s="394"/>
      <c r="O19" s="394"/>
      <c r="P19" s="394"/>
      <c r="Q19" s="394"/>
      <c r="R19" s="394"/>
      <c r="S19" s="394"/>
      <c r="T19" s="394"/>
      <c r="U19" s="394"/>
      <c r="V19" s="394"/>
      <c r="W19" s="394"/>
      <c r="X19" s="394"/>
      <c r="Y19" s="394"/>
      <c r="Z19" s="394"/>
      <c r="AA19" s="394"/>
      <c r="AB19" s="394"/>
      <c r="AC19" s="394"/>
      <c r="AD19" s="394"/>
      <c r="AE19" s="394"/>
      <c r="AF19" s="394"/>
      <c r="AG19" s="394"/>
      <c r="AH19" s="394"/>
      <c r="AJ19" s="41"/>
      <c r="AR19" s="395"/>
      <c r="AS19" s="395"/>
      <c r="AT19" s="395"/>
      <c r="AU19" s="395"/>
      <c r="AV19" s="395"/>
      <c r="AW19" s="395"/>
      <c r="AX19" s="395"/>
      <c r="AY19" s="395"/>
      <c r="AZ19" s="395"/>
      <c r="BA19" s="395"/>
      <c r="BB19" s="395"/>
      <c r="BC19" s="395"/>
      <c r="BD19" s="395"/>
      <c r="BE19" s="395"/>
      <c r="BF19" s="395"/>
      <c r="BG19" s="395"/>
      <c r="BH19" s="395"/>
      <c r="BI19" s="395"/>
      <c r="BJ19" s="395"/>
      <c r="BK19" s="395"/>
      <c r="BL19" s="395"/>
      <c r="BM19" s="395"/>
      <c r="BN19" s="395"/>
      <c r="BO19" s="395"/>
      <c r="BP19" s="395"/>
      <c r="BQ19" s="395"/>
      <c r="BR19" s="395"/>
      <c r="BS19" s="395"/>
      <c r="BT19" s="395"/>
      <c r="BU19" s="395"/>
      <c r="BV19" s="395"/>
      <c r="BW19" s="395"/>
    </row>
    <row r="20" spans="1:75" ht="18.75" customHeight="1">
      <c r="A20" s="6"/>
      <c r="B20" s="394" t="s">
        <v>261</v>
      </c>
      <c r="C20" s="394"/>
      <c r="D20" s="394"/>
      <c r="E20" s="394"/>
      <c r="F20" s="394"/>
      <c r="G20" s="394"/>
      <c r="H20" s="394"/>
      <c r="I20" s="394"/>
      <c r="J20" s="394"/>
      <c r="K20" s="394"/>
      <c r="L20" s="394"/>
      <c r="M20" s="394"/>
      <c r="N20" s="394"/>
      <c r="O20" s="394"/>
      <c r="P20" s="394"/>
      <c r="Q20" s="394"/>
      <c r="R20" s="394"/>
      <c r="S20" s="394"/>
      <c r="T20" s="394"/>
      <c r="U20" s="394"/>
      <c r="V20" s="394"/>
      <c r="W20" s="394"/>
      <c r="X20" s="394"/>
      <c r="Y20" s="394"/>
      <c r="Z20" s="394"/>
      <c r="AA20" s="394"/>
      <c r="AB20" s="394"/>
      <c r="AC20" s="394"/>
      <c r="AD20" s="394"/>
      <c r="AE20" s="394"/>
      <c r="AF20" s="394"/>
      <c r="AG20" s="394"/>
      <c r="AH20" s="394"/>
      <c r="AJ20" s="41"/>
      <c r="AR20" s="395"/>
      <c r="AS20" s="395"/>
      <c r="AT20" s="395"/>
      <c r="AU20" s="395"/>
      <c r="AV20" s="395"/>
      <c r="AW20" s="395"/>
      <c r="AX20" s="395"/>
      <c r="AY20" s="395"/>
      <c r="AZ20" s="395"/>
      <c r="BA20" s="395"/>
      <c r="BB20" s="395"/>
      <c r="BC20" s="395"/>
      <c r="BD20" s="395"/>
      <c r="BE20" s="395"/>
      <c r="BF20" s="395"/>
      <c r="BG20" s="395"/>
      <c r="BH20" s="395"/>
      <c r="BI20" s="395"/>
      <c r="BJ20" s="395"/>
      <c r="BK20" s="395"/>
      <c r="BL20" s="395"/>
      <c r="BM20" s="395"/>
      <c r="BN20" s="395"/>
      <c r="BO20" s="395"/>
      <c r="BP20" s="395"/>
      <c r="BQ20" s="395"/>
      <c r="BR20" s="395"/>
      <c r="BS20" s="395"/>
      <c r="BT20" s="395"/>
      <c r="BU20" s="395"/>
      <c r="BV20" s="395"/>
      <c r="BW20" s="395"/>
    </row>
    <row r="21" spans="1:75" ht="18.75" customHeight="1">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J21" s="41"/>
    </row>
    <row r="22" spans="1:75" ht="18.75" customHeight="1">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J22" s="41"/>
    </row>
    <row r="23" spans="1:75" ht="18.75" customHeight="1">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row>
    <row r="24" spans="1:75" ht="18.75" customHeight="1">
      <c r="A24" s="6"/>
      <c r="B24" s="388" t="s">
        <v>31</v>
      </c>
      <c r="C24" s="388"/>
      <c r="D24" s="388"/>
      <c r="E24" s="388"/>
      <c r="F24" s="388"/>
      <c r="G24" s="388"/>
      <c r="H24" s="388"/>
      <c r="I24" s="388"/>
      <c r="J24" s="388"/>
      <c r="K24" s="388"/>
      <c r="L24" s="388"/>
      <c r="M24" s="388"/>
      <c r="N24" s="388"/>
      <c r="O24" s="388"/>
      <c r="P24" s="388"/>
      <c r="Q24" s="388"/>
      <c r="R24" s="388"/>
      <c r="S24" s="388"/>
      <c r="T24" s="388"/>
      <c r="U24" s="388"/>
      <c r="V24" s="388"/>
      <c r="W24" s="388"/>
      <c r="X24" s="388"/>
      <c r="Y24" s="388"/>
      <c r="Z24" s="388"/>
      <c r="AA24" s="388"/>
      <c r="AB24" s="388"/>
      <c r="AC24" s="388"/>
      <c r="AD24" s="388"/>
      <c r="AE24" s="388"/>
      <c r="AF24" s="388"/>
      <c r="AG24" s="388"/>
      <c r="AH24" s="388"/>
      <c r="AI24" s="42"/>
    </row>
    <row r="25" spans="1:75" ht="18" customHeight="1">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47"/>
      <c r="AE25" s="47"/>
      <c r="AF25" s="47"/>
      <c r="AG25" s="47"/>
      <c r="AH25" s="47"/>
      <c r="AI25" s="43"/>
      <c r="AJ25" s="43"/>
      <c r="AK25" s="43"/>
      <c r="AL25" s="43"/>
      <c r="AM25" s="43"/>
      <c r="AN25" s="43"/>
      <c r="AO25" s="43"/>
    </row>
    <row r="26" spans="1:75" ht="18" customHeight="1">
      <c r="A26" s="6"/>
      <c r="B26" s="6"/>
      <c r="C26" s="6" t="s">
        <v>32</v>
      </c>
      <c r="D26" s="6"/>
      <c r="E26" s="6"/>
      <c r="F26" s="6"/>
      <c r="G26" s="6"/>
      <c r="H26" s="6"/>
      <c r="I26" s="6"/>
      <c r="J26" s="6"/>
      <c r="K26" s="6"/>
      <c r="L26" s="6"/>
      <c r="M26" s="6"/>
      <c r="N26" s="6"/>
      <c r="O26" s="6"/>
      <c r="P26" s="6"/>
      <c r="Q26" s="11"/>
      <c r="R26" s="11"/>
      <c r="S26" s="402">
        <f>'（様式1）総括表'!Q35</f>
        <v>0</v>
      </c>
      <c r="T26" s="402"/>
      <c r="U26" s="402"/>
      <c r="V26" s="402"/>
      <c r="W26" s="402"/>
      <c r="X26" s="402"/>
      <c r="Y26" s="11"/>
      <c r="Z26" s="11"/>
      <c r="AA26" s="11" t="s">
        <v>33</v>
      </c>
      <c r="AB26" s="6"/>
      <c r="AC26" s="6"/>
      <c r="AD26" s="6"/>
      <c r="AE26" s="6"/>
      <c r="AF26" s="6"/>
      <c r="AG26" s="6"/>
      <c r="AH26" s="6"/>
    </row>
    <row r="27" spans="1:75" ht="18" customHeight="1">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row>
    <row r="28" spans="1:75" ht="18" customHeight="1">
      <c r="A28" s="6"/>
      <c r="B28" s="6"/>
      <c r="C28" s="6"/>
      <c r="D28" s="6"/>
      <c r="E28" s="6" t="s">
        <v>34</v>
      </c>
      <c r="F28" s="6"/>
      <c r="G28" s="6"/>
      <c r="H28" s="6"/>
      <c r="I28" s="6"/>
      <c r="J28" s="392" t="s">
        <v>35</v>
      </c>
      <c r="K28" s="392"/>
      <c r="L28" s="392"/>
      <c r="M28" s="392"/>
      <c r="N28" s="392"/>
      <c r="O28" s="6"/>
      <c r="P28" s="6"/>
      <c r="Q28" s="11"/>
      <c r="R28" s="11"/>
      <c r="S28" s="402">
        <f>S26</f>
        <v>0</v>
      </c>
      <c r="T28" s="402"/>
      <c r="U28" s="402"/>
      <c r="V28" s="402"/>
      <c r="W28" s="402"/>
      <c r="X28" s="402"/>
      <c r="Y28" s="11"/>
      <c r="Z28" s="11"/>
      <c r="AA28" s="48" t="s">
        <v>33</v>
      </c>
      <c r="AB28" s="6"/>
      <c r="AC28" s="6"/>
      <c r="AD28" s="6"/>
      <c r="AE28" s="6"/>
      <c r="AF28" s="6"/>
      <c r="AG28" s="6"/>
      <c r="AH28" s="6"/>
    </row>
    <row r="29" spans="1:75" ht="18" customHeight="1">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row>
    <row r="30" spans="1:75" ht="18" customHeight="1">
      <c r="A30" s="6"/>
      <c r="B30" s="6"/>
      <c r="C30" s="6"/>
      <c r="D30" s="6"/>
      <c r="E30" s="6"/>
      <c r="F30" s="6"/>
      <c r="G30" s="6"/>
      <c r="H30" s="6"/>
      <c r="I30" s="6"/>
      <c r="J30" s="392" t="s">
        <v>103</v>
      </c>
      <c r="K30" s="392"/>
      <c r="L30" s="392"/>
      <c r="M30" s="392"/>
      <c r="N30" s="392"/>
      <c r="O30" s="6"/>
      <c r="P30" s="6"/>
      <c r="Q30" s="11"/>
      <c r="R30" s="11"/>
      <c r="S30" s="403">
        <v>0</v>
      </c>
      <c r="T30" s="403"/>
      <c r="U30" s="403"/>
      <c r="V30" s="403"/>
      <c r="W30" s="403"/>
      <c r="X30" s="403"/>
      <c r="Y30" s="11"/>
      <c r="Z30" s="11"/>
      <c r="AA30" s="48" t="s">
        <v>36</v>
      </c>
      <c r="AB30" s="6"/>
      <c r="AC30" s="6"/>
      <c r="AD30" s="6"/>
      <c r="AE30" s="6"/>
      <c r="AF30" s="6"/>
      <c r="AG30" s="6"/>
      <c r="AH30" s="6"/>
    </row>
    <row r="31" spans="1:75" ht="18" customHeight="1">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row>
    <row r="32" spans="1:75" ht="18" customHeight="1">
      <c r="A32" s="6"/>
      <c r="B32" s="6"/>
      <c r="C32" s="6"/>
      <c r="D32" s="6"/>
      <c r="E32" s="6"/>
      <c r="F32" s="6"/>
      <c r="G32" s="6"/>
      <c r="H32" s="6"/>
      <c r="I32" s="6"/>
      <c r="J32" s="392" t="s">
        <v>37</v>
      </c>
      <c r="K32" s="392"/>
      <c r="L32" s="392"/>
      <c r="M32" s="392"/>
      <c r="N32" s="392"/>
      <c r="O32" s="6"/>
      <c r="P32" s="6"/>
      <c r="Q32" s="11"/>
      <c r="R32" s="11"/>
      <c r="S32" s="409">
        <f>S28</f>
        <v>0</v>
      </c>
      <c r="T32" s="409"/>
      <c r="U32" s="409"/>
      <c r="V32" s="409"/>
      <c r="W32" s="409"/>
      <c r="X32" s="409"/>
      <c r="Y32" s="11"/>
      <c r="Z32" s="11"/>
      <c r="AA32" s="48" t="s">
        <v>33</v>
      </c>
      <c r="AB32" s="6"/>
      <c r="AC32" s="6"/>
      <c r="AD32" s="6"/>
      <c r="AE32" s="6"/>
      <c r="AF32" s="6"/>
      <c r="AG32" s="6"/>
      <c r="AH32" s="6"/>
    </row>
    <row r="33" spans="1:50" ht="18" customHeight="1">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row>
    <row r="34" spans="1:50" ht="18" customHeight="1">
      <c r="A34" s="6"/>
      <c r="B34" s="6"/>
      <c r="C34" s="6"/>
      <c r="D34" s="6"/>
      <c r="E34" s="6"/>
      <c r="F34" s="6"/>
      <c r="G34" s="6"/>
      <c r="H34" s="6"/>
      <c r="I34" s="6"/>
      <c r="J34" s="392" t="s">
        <v>38</v>
      </c>
      <c r="K34" s="392"/>
      <c r="L34" s="392"/>
      <c r="M34" s="392"/>
      <c r="N34" s="392"/>
      <c r="O34" s="6"/>
      <c r="P34" s="6"/>
      <c r="Q34" s="11"/>
      <c r="R34" s="11"/>
      <c r="S34" s="403">
        <v>0</v>
      </c>
      <c r="T34" s="403"/>
      <c r="U34" s="403"/>
      <c r="V34" s="403"/>
      <c r="W34" s="403"/>
      <c r="X34" s="403"/>
      <c r="Y34" s="11"/>
      <c r="Z34" s="11"/>
      <c r="AA34" s="48" t="s">
        <v>33</v>
      </c>
      <c r="AB34" s="6"/>
      <c r="AC34" s="6"/>
      <c r="AD34" s="6"/>
      <c r="AE34" s="6"/>
      <c r="AF34" s="6"/>
      <c r="AG34" s="6"/>
      <c r="AH34" s="6"/>
    </row>
    <row r="35" spans="1:50" ht="18" customHeight="1">
      <c r="A35" s="6"/>
      <c r="B35" s="6"/>
      <c r="C35" s="6"/>
      <c r="D35" s="6"/>
      <c r="E35" s="6"/>
      <c r="F35" s="6"/>
      <c r="G35" s="6"/>
      <c r="H35" s="6"/>
      <c r="I35" s="6"/>
      <c r="J35" s="60"/>
      <c r="K35" s="60"/>
      <c r="L35" s="60"/>
      <c r="M35" s="60"/>
      <c r="N35" s="60"/>
      <c r="O35" s="6"/>
      <c r="P35" s="6"/>
      <c r="Q35" s="6"/>
      <c r="R35" s="6"/>
      <c r="S35" s="49"/>
      <c r="T35" s="49"/>
      <c r="U35" s="49"/>
      <c r="V35" s="49"/>
      <c r="W35" s="49"/>
      <c r="X35" s="49"/>
      <c r="Y35" s="6"/>
      <c r="Z35" s="6"/>
      <c r="AA35" s="21"/>
      <c r="AB35" s="6"/>
      <c r="AC35" s="6"/>
      <c r="AD35" s="6"/>
      <c r="AE35" s="6"/>
      <c r="AF35" s="6"/>
      <c r="AG35" s="6"/>
      <c r="AH35" s="6"/>
    </row>
    <row r="36" spans="1:50" ht="18" customHeight="1">
      <c r="A36" s="6"/>
      <c r="B36" s="6"/>
      <c r="C36" s="6"/>
      <c r="D36" s="6"/>
      <c r="E36" s="6"/>
      <c r="F36" s="6"/>
      <c r="G36" s="6"/>
      <c r="H36" s="6"/>
      <c r="I36" s="6"/>
      <c r="J36" s="60"/>
      <c r="K36" s="60"/>
      <c r="L36" s="60"/>
      <c r="M36" s="60"/>
      <c r="N36" s="60"/>
      <c r="O36" s="6"/>
      <c r="P36" s="6"/>
      <c r="Q36" s="6"/>
      <c r="R36" s="6"/>
      <c r="S36" s="49"/>
      <c r="T36" s="49"/>
      <c r="U36" s="49"/>
      <c r="V36" s="49"/>
      <c r="W36" s="49"/>
      <c r="X36" s="49"/>
      <c r="Y36" s="6"/>
      <c r="Z36" s="6"/>
      <c r="AA36" s="21"/>
      <c r="AB36" s="6"/>
      <c r="AC36" s="6"/>
      <c r="AD36" s="6"/>
      <c r="AE36" s="6"/>
      <c r="AF36" s="6"/>
      <c r="AG36" s="6"/>
      <c r="AH36" s="6"/>
    </row>
    <row r="37" spans="1:50" ht="18" hidden="1" customHeight="1">
      <c r="A37" s="6"/>
      <c r="B37" s="6"/>
      <c r="C37" s="6"/>
      <c r="D37" s="6"/>
      <c r="E37" s="6"/>
      <c r="F37" s="6"/>
      <c r="G37" s="6"/>
      <c r="H37" s="6"/>
      <c r="I37" s="6"/>
      <c r="J37" s="60"/>
      <c r="K37" s="60"/>
      <c r="L37" s="60"/>
      <c r="M37" s="60"/>
      <c r="N37" s="60"/>
      <c r="O37" s="6"/>
      <c r="P37" s="6"/>
      <c r="Q37" s="6"/>
      <c r="R37" s="6"/>
      <c r="S37" s="49"/>
      <c r="T37" s="49"/>
      <c r="U37" s="49"/>
      <c r="V37" s="49"/>
      <c r="W37" s="49"/>
      <c r="X37" s="49"/>
      <c r="Y37" s="6"/>
      <c r="Z37" s="6"/>
      <c r="AA37" s="21"/>
      <c r="AB37" s="6"/>
      <c r="AC37" s="6"/>
      <c r="AD37" s="6"/>
      <c r="AE37" s="6"/>
      <c r="AF37" s="6"/>
      <c r="AG37" s="6"/>
      <c r="AH37" s="6"/>
    </row>
    <row r="38" spans="1:50" ht="18" hidden="1" customHeight="1">
      <c r="A38" s="6"/>
      <c r="B38" s="6"/>
      <c r="C38" s="6"/>
      <c r="D38" s="6"/>
      <c r="E38" s="6"/>
      <c r="F38" s="6"/>
      <c r="G38" s="6"/>
      <c r="H38" s="6"/>
      <c r="I38" s="6"/>
      <c r="J38" s="60"/>
      <c r="K38" s="60"/>
      <c r="L38" s="60"/>
      <c r="M38" s="60"/>
      <c r="N38" s="60"/>
      <c r="O38" s="6"/>
      <c r="P38" s="6"/>
      <c r="Q38" s="6"/>
      <c r="R38" s="6"/>
      <c r="S38" s="49"/>
      <c r="T38" s="49"/>
      <c r="U38" s="49"/>
      <c r="V38" s="49"/>
      <c r="W38" s="49"/>
      <c r="X38" s="49"/>
      <c r="Y38" s="6"/>
      <c r="Z38" s="6"/>
      <c r="AA38" s="21"/>
      <c r="AB38" s="6"/>
      <c r="AC38" s="6"/>
      <c r="AD38" s="6"/>
      <c r="AE38" s="6"/>
      <c r="AF38" s="6"/>
      <c r="AG38" s="6"/>
      <c r="AH38" s="6"/>
    </row>
    <row r="39" spans="1:50" ht="18" hidden="1" customHeight="1">
      <c r="A39" s="6"/>
      <c r="B39" s="6"/>
      <c r="C39" s="6" t="s">
        <v>39</v>
      </c>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row>
    <row r="40" spans="1:50" ht="21" hidden="1" customHeight="1">
      <c r="A40" s="6"/>
      <c r="B40" s="6"/>
      <c r="C40" s="6"/>
      <c r="D40" s="6"/>
      <c r="E40" s="6"/>
      <c r="F40" s="6"/>
      <c r="G40" s="6"/>
      <c r="H40" s="6"/>
      <c r="I40" s="6"/>
      <c r="J40" s="394" t="s">
        <v>40</v>
      </c>
      <c r="K40" s="410"/>
      <c r="L40" s="410"/>
      <c r="M40" s="410"/>
      <c r="N40" s="410"/>
      <c r="O40" s="312"/>
      <c r="P40" s="312"/>
      <c r="Q40" s="312"/>
      <c r="R40" s="312"/>
      <c r="S40" s="312"/>
      <c r="T40" s="388" t="s">
        <v>41</v>
      </c>
      <c r="U40" s="388"/>
      <c r="V40" s="388"/>
      <c r="W40" s="388"/>
      <c r="X40" s="276"/>
      <c r="Y40" s="408"/>
      <c r="Z40" s="408"/>
      <c r="AA40" s="408"/>
      <c r="AB40" s="408"/>
      <c r="AC40" s="408"/>
      <c r="AD40" s="408"/>
      <c r="AE40" s="6"/>
      <c r="AF40" s="6"/>
      <c r="AG40" s="6"/>
      <c r="AH40" s="6"/>
      <c r="AJ40" s="36" t="s">
        <v>42</v>
      </c>
      <c r="AX40" s="36" t="s">
        <v>43</v>
      </c>
    </row>
    <row r="41" spans="1:50" ht="21" hidden="1" customHeight="1">
      <c r="A41" s="6"/>
      <c r="B41" s="6"/>
      <c r="C41" s="6"/>
      <c r="D41" s="6"/>
      <c r="E41" s="6"/>
      <c r="F41" s="6"/>
      <c r="G41" s="6"/>
      <c r="H41" s="6"/>
      <c r="I41" s="6"/>
      <c r="J41" s="411" t="s">
        <v>44</v>
      </c>
      <c r="K41" s="412"/>
      <c r="L41" s="412"/>
      <c r="M41" s="412"/>
      <c r="N41" s="412"/>
      <c r="O41" s="413" t="s">
        <v>43</v>
      </c>
      <c r="P41" s="413"/>
      <c r="Q41" s="413"/>
      <c r="R41" s="413"/>
      <c r="S41" s="413"/>
      <c r="T41" s="6" t="s">
        <v>45</v>
      </c>
      <c r="U41" s="6"/>
      <c r="V41" s="6"/>
      <c r="W41" s="6"/>
      <c r="X41" s="414"/>
      <c r="Y41" s="414"/>
      <c r="Z41" s="414"/>
      <c r="AA41" s="414"/>
      <c r="AB41" s="408"/>
      <c r="AC41" s="408"/>
      <c r="AD41" s="408"/>
      <c r="AE41" s="6"/>
      <c r="AF41" s="6"/>
      <c r="AG41" s="6"/>
      <c r="AH41" s="6"/>
      <c r="AX41" s="36" t="s">
        <v>46</v>
      </c>
    </row>
    <row r="42" spans="1:50" ht="21" hidden="1" customHeight="1">
      <c r="A42" s="6"/>
      <c r="B42" s="6"/>
      <c r="C42" s="6"/>
      <c r="D42" s="6"/>
      <c r="E42" s="6"/>
      <c r="F42" s="6"/>
      <c r="G42" s="6"/>
      <c r="H42" s="6"/>
      <c r="I42" s="6"/>
      <c r="J42" s="411" t="s">
        <v>104</v>
      </c>
      <c r="K42" s="412"/>
      <c r="L42" s="412"/>
      <c r="M42" s="412"/>
      <c r="N42" s="412"/>
      <c r="O42" s="276"/>
      <c r="P42" s="408"/>
      <c r="Q42" s="408"/>
      <c r="R42" s="408"/>
      <c r="S42" s="408"/>
      <c r="T42" s="408"/>
      <c r="U42" s="408"/>
      <c r="V42" s="408"/>
      <c r="W42" s="408"/>
      <c r="X42" s="408"/>
      <c r="Y42" s="408"/>
      <c r="Z42" s="408"/>
      <c r="AA42" s="408"/>
      <c r="AB42" s="408"/>
      <c r="AC42" s="408"/>
      <c r="AD42" s="408"/>
      <c r="AE42" s="6"/>
      <c r="AF42" s="6"/>
      <c r="AG42" s="6"/>
      <c r="AH42" s="6"/>
    </row>
    <row r="43" spans="1:50" ht="21" hidden="1" customHeight="1">
      <c r="A43" s="6"/>
      <c r="B43" s="6"/>
      <c r="C43" s="6"/>
      <c r="D43" s="6"/>
      <c r="E43" s="6"/>
      <c r="F43" s="6"/>
      <c r="G43" s="6"/>
      <c r="H43" s="6"/>
      <c r="I43" s="6"/>
      <c r="J43" s="6"/>
      <c r="K43" s="6"/>
      <c r="L43" s="6"/>
      <c r="M43" s="6"/>
      <c r="N43" s="6"/>
      <c r="O43" s="276"/>
      <c r="P43" s="408"/>
      <c r="Q43" s="408"/>
      <c r="R43" s="408"/>
      <c r="S43" s="408"/>
      <c r="T43" s="408"/>
      <c r="U43" s="408"/>
      <c r="V43" s="408"/>
      <c r="W43" s="408"/>
      <c r="X43" s="408"/>
      <c r="Y43" s="408"/>
      <c r="Z43" s="408"/>
      <c r="AA43" s="408"/>
      <c r="AB43" s="408"/>
      <c r="AC43" s="408"/>
      <c r="AD43" s="408"/>
      <c r="AE43" s="6"/>
      <c r="AF43" s="6"/>
      <c r="AG43" s="6"/>
      <c r="AH43" s="6"/>
    </row>
    <row r="44" spans="1:50" ht="18.75" hidden="1" customHeigh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row>
    <row r="45" spans="1:50" ht="18.75" hidden="1" customHeight="1">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row>
    <row r="46" spans="1:50" ht="18.75" hidden="1" customHeight="1">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row>
    <row r="47" spans="1:50" ht="18.7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row>
    <row r="48" spans="1:50" ht="18.75" customHeight="1">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row>
    <row r="49" spans="1:79" ht="18.75" customHeight="1">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row>
    <row r="50" spans="1:79" ht="18.75" customHeight="1">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row>
    <row r="51" spans="1:79" ht="18.75" customHeight="1">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row>
    <row r="52" spans="1:79" ht="30" customHeight="1">
      <c r="A52" s="6"/>
      <c r="B52" s="6"/>
      <c r="C52" s="404" t="s">
        <v>47</v>
      </c>
      <c r="D52" s="404"/>
      <c r="E52" s="404"/>
      <c r="F52" s="404"/>
      <c r="G52" s="404"/>
      <c r="H52" s="404"/>
      <c r="I52" s="404"/>
      <c r="J52" s="404"/>
      <c r="K52" s="404"/>
      <c r="L52" s="405"/>
      <c r="M52" s="405"/>
      <c r="N52" s="405"/>
      <c r="O52" s="405"/>
      <c r="P52" s="405"/>
      <c r="Q52" s="405"/>
      <c r="R52" s="405"/>
      <c r="S52" s="406" t="s">
        <v>48</v>
      </c>
      <c r="T52" s="406"/>
      <c r="U52" s="406"/>
      <c r="V52" s="406"/>
      <c r="W52" s="406"/>
      <c r="X52" s="406"/>
      <c r="Y52" s="405"/>
      <c r="Z52" s="405"/>
      <c r="AA52" s="405"/>
      <c r="AB52" s="405"/>
      <c r="AC52" s="405"/>
      <c r="AD52" s="405"/>
      <c r="AE52" s="405"/>
      <c r="AF52" s="405"/>
      <c r="AG52" s="5"/>
      <c r="AH52" s="6"/>
      <c r="AJ52" s="400" t="s">
        <v>49</v>
      </c>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7"/>
      <c r="BL52" s="407"/>
      <c r="BM52" s="407"/>
      <c r="BN52" s="407"/>
      <c r="BO52" s="407"/>
      <c r="BP52" s="407"/>
      <c r="BQ52" s="407"/>
      <c r="BR52" s="407"/>
      <c r="BS52" s="407"/>
      <c r="BT52" s="407"/>
      <c r="BU52" s="407"/>
      <c r="BV52" s="407"/>
      <c r="BW52" s="407"/>
      <c r="BX52" s="407"/>
      <c r="BY52" s="407"/>
      <c r="BZ52" s="407"/>
      <c r="CA52" s="407"/>
    </row>
    <row r="53" spans="1:79" ht="30" customHeight="1">
      <c r="A53" s="6"/>
      <c r="B53" s="6"/>
      <c r="C53" s="404" t="s">
        <v>50</v>
      </c>
      <c r="D53" s="404"/>
      <c r="E53" s="404"/>
      <c r="F53" s="404"/>
      <c r="G53" s="404"/>
      <c r="H53" s="404"/>
      <c r="I53" s="404"/>
      <c r="J53" s="404"/>
      <c r="K53" s="404"/>
      <c r="L53" s="405"/>
      <c r="M53" s="405"/>
      <c r="N53" s="405"/>
      <c r="O53" s="405"/>
      <c r="P53" s="405"/>
      <c r="Q53" s="405"/>
      <c r="R53" s="405"/>
      <c r="S53" s="406" t="s">
        <v>48</v>
      </c>
      <c r="T53" s="406"/>
      <c r="U53" s="406"/>
      <c r="V53" s="406"/>
      <c r="W53" s="406"/>
      <c r="X53" s="406"/>
      <c r="Y53" s="405"/>
      <c r="Z53" s="405"/>
      <c r="AA53" s="405"/>
      <c r="AB53" s="405"/>
      <c r="AC53" s="405"/>
      <c r="AD53" s="405"/>
      <c r="AE53" s="405"/>
      <c r="AF53" s="405"/>
      <c r="AG53" s="5"/>
      <c r="AH53" s="6"/>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7"/>
      <c r="BL53" s="407"/>
      <c r="BM53" s="407"/>
      <c r="BN53" s="407"/>
      <c r="BO53" s="407"/>
      <c r="BP53" s="407"/>
      <c r="BQ53" s="407"/>
      <c r="BR53" s="407"/>
      <c r="BS53" s="407"/>
      <c r="BT53" s="407"/>
      <c r="BU53" s="407"/>
      <c r="BV53" s="407"/>
      <c r="BW53" s="407"/>
      <c r="BX53" s="407"/>
      <c r="BY53" s="407"/>
      <c r="BZ53" s="407"/>
      <c r="CA53" s="407"/>
    </row>
    <row r="54" spans="1:79" ht="18.75" customHeight="1">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row>
    <row r="55" spans="1:79" ht="18.75" customHeight="1"/>
    <row r="56" spans="1:79" ht="18.75" customHeight="1"/>
    <row r="57" spans="1:79" ht="18.75" customHeight="1"/>
    <row r="58" spans="1:79" ht="18.75" customHeight="1"/>
    <row r="59" spans="1:79" ht="18.75" customHeight="1"/>
    <row r="60" spans="1:79" ht="18.75" customHeight="1"/>
    <row r="61" spans="1:79" ht="18.75" customHeight="1"/>
    <row r="62" spans="1:79" ht="18.75" customHeight="1"/>
    <row r="63" spans="1:79" ht="18.75" customHeight="1"/>
    <row r="64" spans="1:79"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sheetData>
  <sheetProtection algorithmName="SHA-512" hashValue="5OqxcCRb/uh3Jk0yPs6UKTeo8VO6sFiVOku309HYPcHGLyFt0qAMefh8m+GJECJrL7LabExsh3rj+jS4qmUxeA==" saltValue="a6sAfuaqp3bFjmkD7ONOtA==" spinCount="100000" sheet="1" selectLockedCells="1"/>
  <mergeCells count="50">
    <mergeCell ref="O43:AD43"/>
    <mergeCell ref="J32:N32"/>
    <mergeCell ref="S32:X32"/>
    <mergeCell ref="J34:N34"/>
    <mergeCell ref="S34:X34"/>
    <mergeCell ref="J40:N40"/>
    <mergeCell ref="J42:N42"/>
    <mergeCell ref="O42:AD42"/>
    <mergeCell ref="O40:S40"/>
    <mergeCell ref="T40:W40"/>
    <mergeCell ref="X40:AD40"/>
    <mergeCell ref="J41:N41"/>
    <mergeCell ref="O41:S41"/>
    <mergeCell ref="X41:AD41"/>
    <mergeCell ref="C52:K52"/>
    <mergeCell ref="L52:R52"/>
    <mergeCell ref="S52:X52"/>
    <mergeCell ref="Y52:AF52"/>
    <mergeCell ref="AJ52:CA53"/>
    <mergeCell ref="C53:K53"/>
    <mergeCell ref="L53:R53"/>
    <mergeCell ref="S53:X53"/>
    <mergeCell ref="Y53:AF53"/>
    <mergeCell ref="B24:AH24"/>
    <mergeCell ref="S26:X26"/>
    <mergeCell ref="J28:N28"/>
    <mergeCell ref="S28:X28"/>
    <mergeCell ref="J30:N30"/>
    <mergeCell ref="S30:X30"/>
    <mergeCell ref="B20:AH20"/>
    <mergeCell ref="AR20:BW20"/>
    <mergeCell ref="L18:N18"/>
    <mergeCell ref="P18:AG18"/>
    <mergeCell ref="P9:U9"/>
    <mergeCell ref="V9:AH9"/>
    <mergeCell ref="P10:U10"/>
    <mergeCell ref="V10:AH10"/>
    <mergeCell ref="B14:AH14"/>
    <mergeCell ref="C18:D18"/>
    <mergeCell ref="I18:J18"/>
    <mergeCell ref="BE18:BF18"/>
    <mergeCell ref="B19:AH19"/>
    <mergeCell ref="AR19:BW19"/>
    <mergeCell ref="AJ18:BD18"/>
    <mergeCell ref="W2:AG2"/>
    <mergeCell ref="V8:AH8"/>
    <mergeCell ref="W6:X6"/>
    <mergeCell ref="Z6:AA6"/>
    <mergeCell ref="P7:U7"/>
    <mergeCell ref="V7:AH7"/>
  </mergeCells>
  <phoneticPr fontId="3"/>
  <dataValidations count="3">
    <dataValidation imeMode="off" allowBlank="1" showInputMessage="1" showErrorMessage="1" sqref="W6:X6 Z6:AA6" xr:uid="{6A5B9F96-3315-47BF-B963-B64EF587FEBA}"/>
    <dataValidation imeMode="on" allowBlank="1" showInputMessage="1" showErrorMessage="1" sqref="V7:V10" xr:uid="{94B64571-E282-4222-845C-769AE38E1443}"/>
    <dataValidation type="list" allowBlank="1" showInputMessage="1" showErrorMessage="1" sqref="O41:S41" xr:uid="{D84AF6DB-03C3-4CE3-A09C-34CEAED494E6}">
      <formula1>$AX$40:$AX$41</formula1>
    </dataValidation>
  </dataValidations>
  <printOptions horizontalCentered="1"/>
  <pageMargins left="0.62992125984251968" right="0.23622047244094491" top="0.94488188976377963" bottom="0.15748031496062992" header="0.31496062992125984" footer="0.31496062992125984"/>
  <pageSetup paperSize="9" scale="73"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E7802-5E87-44D4-A63C-1F53ECFDE2CF}">
  <dimension ref="B2:AS49"/>
  <sheetViews>
    <sheetView view="pageBreakPreview" zoomScaleNormal="100" zoomScaleSheetLayoutView="100" workbookViewId="0">
      <selection activeCell="G16" sqref="G16:AM16"/>
    </sheetView>
  </sheetViews>
  <sheetFormatPr defaultColWidth="9" defaultRowHeight="13.5"/>
  <cols>
    <col min="1" max="1" width="1.375" style="61" customWidth="1"/>
    <col min="2" max="2" width="4" style="61" customWidth="1"/>
    <col min="3" max="39" width="2.5" style="61" customWidth="1"/>
    <col min="40" max="40" width="7" style="61" customWidth="1"/>
    <col min="41" max="41" width="9.25" style="61" customWidth="1"/>
    <col min="42" max="42" width="2.75" style="140" hidden="1" customWidth="1"/>
    <col min="43" max="45" width="2.75" style="61" hidden="1" customWidth="1"/>
    <col min="46" max="16384" width="9" style="61"/>
  </cols>
  <sheetData>
    <row r="2" spans="2:39" ht="14.25" customHeight="1">
      <c r="AJ2" s="417" t="s">
        <v>127</v>
      </c>
      <c r="AK2" s="418"/>
      <c r="AL2" s="418"/>
      <c r="AM2" s="419"/>
    </row>
    <row r="3" spans="2:39" ht="24">
      <c r="B3" s="420" t="s">
        <v>128</v>
      </c>
      <c r="C3" s="421"/>
      <c r="D3" s="421"/>
      <c r="E3" s="421"/>
      <c r="F3" s="421"/>
      <c r="G3" s="421"/>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421"/>
      <c r="AJ3" s="421"/>
      <c r="AK3" s="421"/>
      <c r="AL3" s="421"/>
      <c r="AM3" s="421"/>
    </row>
    <row r="4" spans="2:39" ht="12.75" customHeight="1">
      <c r="B4" s="62"/>
    </row>
    <row r="5" spans="2:39" ht="17.25" customHeight="1">
      <c r="B5" s="63" t="s">
        <v>129</v>
      </c>
      <c r="AB5" s="422" t="s">
        <v>98</v>
      </c>
      <c r="AC5" s="422"/>
      <c r="AD5" s="423">
        <f>'（様式1）総括表'!AG5</f>
        <v>0</v>
      </c>
      <c r="AE5" s="423"/>
      <c r="AF5" s="61" t="s">
        <v>130</v>
      </c>
      <c r="AG5" s="423">
        <f>'（様式1）総括表'!AJ5</f>
        <v>0</v>
      </c>
      <c r="AH5" s="423"/>
      <c r="AI5" s="61" t="s">
        <v>131</v>
      </c>
      <c r="AJ5" s="423">
        <f>'（様式1）総括表'!AM5</f>
        <v>0</v>
      </c>
      <c r="AK5" s="423"/>
      <c r="AL5" s="61" t="s">
        <v>132</v>
      </c>
    </row>
    <row r="6" spans="2:39" ht="13.5" customHeight="1">
      <c r="D6" s="64"/>
      <c r="U6" s="65"/>
    </row>
    <row r="7" spans="2:39" ht="13.5" customHeight="1">
      <c r="D7" s="66" t="s">
        <v>133</v>
      </c>
      <c r="U7" s="65"/>
    </row>
    <row r="8" spans="2:39" ht="13.5" customHeight="1">
      <c r="D8" s="66" t="s">
        <v>134</v>
      </c>
      <c r="U8" s="65"/>
    </row>
    <row r="9" spans="2:39" ht="13.5" customHeight="1">
      <c r="D9" s="64"/>
      <c r="U9" s="65"/>
    </row>
    <row r="10" spans="2:39" ht="13.5" customHeight="1">
      <c r="B10" s="424" t="s">
        <v>173</v>
      </c>
      <c r="C10" s="425"/>
      <c r="D10" s="425"/>
      <c r="E10" s="425"/>
      <c r="F10" s="425"/>
      <c r="G10" s="425"/>
      <c r="H10" s="425"/>
      <c r="I10" s="425"/>
      <c r="J10" s="425"/>
      <c r="K10" s="425"/>
      <c r="L10" s="425"/>
      <c r="M10" s="426"/>
      <c r="N10" s="427" t="s">
        <v>174</v>
      </c>
      <c r="O10" s="428"/>
      <c r="P10" s="428"/>
      <c r="Q10" s="428"/>
      <c r="R10" s="428"/>
      <c r="S10" s="428"/>
      <c r="T10" s="428"/>
      <c r="U10" s="428"/>
      <c r="V10" s="428"/>
      <c r="W10" s="428"/>
      <c r="X10" s="428"/>
      <c r="Y10" s="428"/>
      <c r="Z10" s="428"/>
      <c r="AA10" s="428"/>
      <c r="AB10" s="429"/>
      <c r="AC10" s="430" t="s">
        <v>135</v>
      </c>
      <c r="AD10" s="431"/>
      <c r="AE10" s="431"/>
      <c r="AF10" s="431"/>
      <c r="AG10" s="431"/>
      <c r="AH10" s="431"/>
      <c r="AI10" s="431"/>
      <c r="AJ10" s="431"/>
      <c r="AK10" s="431"/>
      <c r="AL10" s="431"/>
      <c r="AM10" s="432"/>
    </row>
    <row r="11" spans="2:39" ht="27" customHeight="1">
      <c r="B11" s="142">
        <v>1</v>
      </c>
      <c r="C11" s="67" t="s">
        <v>136</v>
      </c>
      <c r="D11" s="67"/>
      <c r="E11" s="67"/>
      <c r="F11" s="143">
        <v>2</v>
      </c>
      <c r="G11" s="67" t="s">
        <v>137</v>
      </c>
      <c r="H11" s="67"/>
      <c r="I11" s="67"/>
      <c r="J11" s="143">
        <v>9</v>
      </c>
      <c r="K11" s="67" t="s">
        <v>138</v>
      </c>
      <c r="L11" s="67"/>
      <c r="M11" s="68"/>
      <c r="N11" s="433" t="s">
        <v>139</v>
      </c>
      <c r="O11" s="434"/>
      <c r="P11" s="434"/>
      <c r="Q11" s="434"/>
      <c r="R11" s="434"/>
      <c r="S11" s="434"/>
      <c r="T11" s="434"/>
      <c r="U11" s="434"/>
      <c r="V11" s="434"/>
      <c r="W11" s="434"/>
      <c r="X11" s="434"/>
      <c r="Y11" s="434"/>
      <c r="Z11" s="434"/>
      <c r="AA11" s="434"/>
      <c r="AB11" s="435"/>
      <c r="AC11" s="69"/>
      <c r="AD11" s="70"/>
      <c r="AE11" s="70"/>
      <c r="AF11" s="70"/>
      <c r="AG11" s="70"/>
      <c r="AH11" s="70"/>
      <c r="AI11" s="70"/>
      <c r="AJ11" s="70"/>
      <c r="AK11" s="70"/>
      <c r="AL11" s="70"/>
      <c r="AM11" s="71"/>
    </row>
    <row r="12" spans="2:39" ht="13.5" customHeight="1">
      <c r="D12" s="64"/>
      <c r="M12" s="72"/>
      <c r="N12" s="436"/>
      <c r="O12" s="436"/>
      <c r="P12" s="436"/>
      <c r="Q12" s="436"/>
      <c r="R12" s="436"/>
      <c r="S12" s="436"/>
      <c r="T12" s="436"/>
      <c r="U12" s="436"/>
      <c r="V12" s="436"/>
      <c r="W12" s="436"/>
      <c r="X12" s="436"/>
      <c r="Y12" s="436"/>
      <c r="Z12" s="436"/>
      <c r="AA12" s="436"/>
      <c r="AB12" s="435"/>
      <c r="AJ12" s="65"/>
      <c r="AM12" s="73"/>
    </row>
    <row r="13" spans="2:39" ht="13.5" customHeight="1">
      <c r="D13" s="64"/>
      <c r="M13" s="74"/>
      <c r="N13" s="437"/>
      <c r="O13" s="437"/>
      <c r="P13" s="437"/>
      <c r="Q13" s="437"/>
      <c r="R13" s="437"/>
      <c r="S13" s="437"/>
      <c r="T13" s="437"/>
      <c r="U13" s="437"/>
      <c r="V13" s="437"/>
      <c r="W13" s="437"/>
      <c r="X13" s="437"/>
      <c r="Y13" s="437"/>
      <c r="Z13" s="437"/>
      <c r="AA13" s="437"/>
      <c r="AB13" s="438"/>
      <c r="AJ13" s="65"/>
    </row>
    <row r="14" spans="2:39" ht="13.5" customHeight="1">
      <c r="D14" s="64"/>
      <c r="U14" s="65"/>
    </row>
    <row r="15" spans="2:39" ht="25.5" customHeight="1">
      <c r="B15" s="439" t="s">
        <v>140</v>
      </c>
      <c r="C15" s="442" t="s">
        <v>141</v>
      </c>
      <c r="D15" s="442"/>
      <c r="E15" s="442"/>
      <c r="F15" s="442"/>
      <c r="G15" s="443">
        <f>'（様式1）総括表'!Q13</f>
        <v>0</v>
      </c>
      <c r="H15" s="444"/>
      <c r="I15" s="444"/>
      <c r="J15" s="444"/>
      <c r="K15" s="75" t="s">
        <v>142</v>
      </c>
      <c r="L15" s="444">
        <f>'（様式1）総括表'!U13</f>
        <v>0</v>
      </c>
      <c r="M15" s="444"/>
      <c r="N15" s="444"/>
      <c r="O15" s="444"/>
      <c r="P15" s="444"/>
      <c r="Q15" s="444"/>
      <c r="R15" s="445" t="s">
        <v>143</v>
      </c>
      <c r="S15" s="442"/>
      <c r="T15" s="442"/>
      <c r="U15" s="446"/>
      <c r="V15" s="443">
        <f>'（様式1）総括表'!Q16</f>
        <v>0</v>
      </c>
      <c r="W15" s="444"/>
      <c r="X15" s="444"/>
      <c r="Y15" s="444"/>
      <c r="Z15" s="75" t="s">
        <v>142</v>
      </c>
      <c r="AA15" s="444">
        <f>'（様式1）総括表'!U16</f>
        <v>0</v>
      </c>
      <c r="AB15" s="444"/>
      <c r="AC15" s="444"/>
      <c r="AD15" s="444"/>
      <c r="AE15" s="444"/>
      <c r="AF15" s="75" t="s">
        <v>142</v>
      </c>
      <c r="AG15" s="444">
        <f>'（様式1）総括表'!Y16</f>
        <v>0</v>
      </c>
      <c r="AH15" s="447"/>
      <c r="AI15" s="447"/>
      <c r="AJ15" s="447"/>
      <c r="AK15" s="447"/>
      <c r="AL15" s="447"/>
      <c r="AM15" s="448"/>
    </row>
    <row r="16" spans="2:39" ht="22.5" customHeight="1">
      <c r="B16" s="440"/>
      <c r="C16" s="76"/>
      <c r="D16" s="449" t="s">
        <v>144</v>
      </c>
      <c r="E16" s="450"/>
      <c r="F16" s="450"/>
      <c r="G16" s="451"/>
      <c r="H16" s="452"/>
      <c r="I16" s="452"/>
      <c r="J16" s="452"/>
      <c r="K16" s="452"/>
      <c r="L16" s="452"/>
      <c r="M16" s="452"/>
      <c r="N16" s="452"/>
      <c r="O16" s="452"/>
      <c r="P16" s="452"/>
      <c r="Q16" s="452"/>
      <c r="R16" s="452"/>
      <c r="S16" s="452"/>
      <c r="T16" s="452"/>
      <c r="U16" s="452"/>
      <c r="V16" s="452"/>
      <c r="W16" s="452"/>
      <c r="X16" s="452"/>
      <c r="Y16" s="452"/>
      <c r="Z16" s="452"/>
      <c r="AA16" s="452"/>
      <c r="AB16" s="452"/>
      <c r="AC16" s="452"/>
      <c r="AD16" s="452"/>
      <c r="AE16" s="452"/>
      <c r="AF16" s="452"/>
      <c r="AG16" s="452"/>
      <c r="AH16" s="453"/>
      <c r="AI16" s="453"/>
      <c r="AJ16" s="453"/>
      <c r="AK16" s="453"/>
      <c r="AL16" s="453"/>
      <c r="AM16" s="454"/>
    </row>
    <row r="17" spans="2:45" ht="33.75" customHeight="1">
      <c r="B17" s="440"/>
      <c r="C17" s="455" t="s">
        <v>145</v>
      </c>
      <c r="D17" s="455"/>
      <c r="E17" s="455"/>
      <c r="F17" s="455"/>
      <c r="G17" s="456" t="str">
        <f>'（様式1）総括表'!L14&amp;'（様式1）総括表'!P14</f>
        <v>石川県</v>
      </c>
      <c r="H17" s="457"/>
      <c r="I17" s="457"/>
      <c r="J17" s="457"/>
      <c r="K17" s="457"/>
      <c r="L17" s="457"/>
      <c r="M17" s="457"/>
      <c r="N17" s="457"/>
      <c r="O17" s="457"/>
      <c r="P17" s="457"/>
      <c r="Q17" s="457"/>
      <c r="R17" s="457"/>
      <c r="S17" s="457"/>
      <c r="T17" s="457"/>
      <c r="U17" s="457"/>
      <c r="V17" s="457"/>
      <c r="W17" s="457"/>
      <c r="X17" s="457"/>
      <c r="Y17" s="457"/>
      <c r="Z17" s="457"/>
      <c r="AA17" s="457"/>
      <c r="AB17" s="457"/>
      <c r="AC17" s="457"/>
      <c r="AD17" s="457"/>
      <c r="AE17" s="457"/>
      <c r="AF17" s="457"/>
      <c r="AG17" s="457"/>
      <c r="AH17" s="458"/>
      <c r="AI17" s="458"/>
      <c r="AJ17" s="458"/>
      <c r="AK17" s="458"/>
      <c r="AL17" s="458"/>
      <c r="AM17" s="459"/>
    </row>
    <row r="18" spans="2:45" ht="22.5" customHeight="1">
      <c r="B18" s="440"/>
      <c r="C18" s="455"/>
      <c r="D18" s="455"/>
      <c r="E18" s="455"/>
      <c r="F18" s="455"/>
      <c r="G18" s="460"/>
      <c r="H18" s="461"/>
      <c r="I18" s="461"/>
      <c r="J18" s="461"/>
      <c r="K18" s="461"/>
      <c r="L18" s="461"/>
      <c r="M18" s="461"/>
      <c r="N18" s="461"/>
      <c r="O18" s="461"/>
      <c r="P18" s="461"/>
      <c r="Q18" s="461"/>
      <c r="R18" s="461"/>
      <c r="S18" s="461"/>
      <c r="T18" s="461"/>
      <c r="U18" s="461"/>
      <c r="V18" s="461"/>
      <c r="W18" s="461"/>
      <c r="X18" s="461"/>
      <c r="Y18" s="461"/>
      <c r="Z18" s="461"/>
      <c r="AA18" s="461"/>
      <c r="AB18" s="461"/>
      <c r="AC18" s="462"/>
      <c r="AD18" s="462"/>
      <c r="AE18" s="462"/>
      <c r="AF18" s="462"/>
      <c r="AG18" s="462"/>
      <c r="AH18" s="463"/>
      <c r="AI18" s="463"/>
      <c r="AJ18" s="463"/>
      <c r="AK18" s="463"/>
      <c r="AL18" s="463"/>
      <c r="AM18" s="464"/>
    </row>
    <row r="19" spans="2:45" ht="13.5" customHeight="1">
      <c r="B19" s="440"/>
      <c r="C19" s="455"/>
      <c r="D19" s="455"/>
      <c r="E19" s="455"/>
      <c r="F19" s="455"/>
      <c r="G19" s="465"/>
      <c r="H19" s="466"/>
      <c r="I19" s="466"/>
      <c r="J19" s="466"/>
      <c r="K19" s="466"/>
      <c r="L19" s="466"/>
      <c r="M19" s="466"/>
      <c r="N19" s="466"/>
      <c r="O19" s="466"/>
      <c r="P19" s="466"/>
      <c r="Q19" s="466"/>
      <c r="R19" s="466"/>
      <c r="S19" s="466"/>
      <c r="T19" s="466"/>
      <c r="U19" s="466"/>
      <c r="V19" s="466"/>
      <c r="W19" s="466"/>
      <c r="X19" s="466"/>
      <c r="Y19" s="466"/>
      <c r="Z19" s="466"/>
      <c r="AA19" s="466"/>
      <c r="AB19" s="466"/>
      <c r="AC19" s="469" t="s">
        <v>146</v>
      </c>
      <c r="AD19" s="470"/>
      <c r="AE19" s="470"/>
      <c r="AF19" s="470"/>
      <c r="AG19" s="470"/>
      <c r="AH19" s="470"/>
      <c r="AI19" s="470"/>
      <c r="AJ19" s="470"/>
      <c r="AK19" s="470"/>
      <c r="AL19" s="470"/>
      <c r="AM19" s="471"/>
    </row>
    <row r="20" spans="2:45" ht="22.5" customHeight="1">
      <c r="B20" s="440"/>
      <c r="C20" s="77"/>
      <c r="D20" s="77"/>
      <c r="E20" s="77"/>
      <c r="F20" s="77"/>
      <c r="G20" s="467"/>
      <c r="H20" s="468"/>
      <c r="I20" s="468"/>
      <c r="J20" s="468"/>
      <c r="K20" s="468"/>
      <c r="L20" s="468"/>
      <c r="M20" s="468"/>
      <c r="N20" s="468"/>
      <c r="O20" s="468"/>
      <c r="P20" s="468"/>
      <c r="Q20" s="468"/>
      <c r="R20" s="468"/>
      <c r="S20" s="468"/>
      <c r="T20" s="468"/>
      <c r="U20" s="468"/>
      <c r="V20" s="468"/>
      <c r="W20" s="468"/>
      <c r="X20" s="468"/>
      <c r="Y20" s="468"/>
      <c r="Z20" s="468"/>
      <c r="AA20" s="468"/>
      <c r="AB20" s="468"/>
      <c r="AC20" s="78"/>
      <c r="AD20" s="78"/>
      <c r="AE20" s="78"/>
      <c r="AF20" s="78"/>
      <c r="AG20" s="78"/>
      <c r="AH20" s="78"/>
      <c r="AI20" s="78"/>
      <c r="AJ20" s="78"/>
      <c r="AK20" s="78"/>
      <c r="AL20" s="78"/>
      <c r="AM20" s="79"/>
    </row>
    <row r="21" spans="2:45" ht="22.5" customHeight="1">
      <c r="B21" s="440"/>
      <c r="C21" s="76"/>
      <c r="D21" s="472" t="s">
        <v>144</v>
      </c>
      <c r="E21" s="473"/>
      <c r="F21" s="473"/>
      <c r="G21" s="474">
        <f>'（様式1）総括表'!L11</f>
        <v>0</v>
      </c>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6"/>
    </row>
    <row r="22" spans="2:45" ht="48.75" customHeight="1">
      <c r="B22" s="440"/>
      <c r="C22" s="477" t="s">
        <v>147</v>
      </c>
      <c r="D22" s="478"/>
      <c r="E22" s="478"/>
      <c r="F22" s="478"/>
      <c r="G22" s="479">
        <f>'（様式1）総括表'!L12</f>
        <v>0</v>
      </c>
      <c r="H22" s="480"/>
      <c r="I22" s="480"/>
      <c r="J22" s="480"/>
      <c r="K22" s="480"/>
      <c r="L22" s="480"/>
      <c r="M22" s="480"/>
      <c r="N22" s="480"/>
      <c r="O22" s="480"/>
      <c r="P22" s="480"/>
      <c r="Q22" s="480"/>
      <c r="R22" s="480"/>
      <c r="S22" s="480"/>
      <c r="T22" s="480"/>
      <c r="U22" s="480"/>
      <c r="V22" s="480"/>
      <c r="W22" s="480"/>
      <c r="X22" s="480"/>
      <c r="Y22" s="480"/>
      <c r="Z22" s="480"/>
      <c r="AA22" s="480"/>
      <c r="AB22" s="480"/>
      <c r="AC22" s="480"/>
      <c r="AD22" s="480"/>
      <c r="AE22" s="480"/>
      <c r="AF22" s="480"/>
      <c r="AG22" s="480"/>
      <c r="AH22" s="480"/>
      <c r="AI22" s="480"/>
      <c r="AJ22" s="480"/>
      <c r="AK22" s="480"/>
      <c r="AL22" s="480"/>
      <c r="AM22" s="481"/>
    </row>
    <row r="23" spans="2:45" ht="22.5" customHeight="1">
      <c r="B23" s="440"/>
      <c r="C23" s="76"/>
      <c r="D23" s="449" t="s">
        <v>144</v>
      </c>
      <c r="E23" s="450"/>
      <c r="F23" s="450"/>
      <c r="G23" s="482"/>
      <c r="H23" s="483"/>
      <c r="I23" s="483"/>
      <c r="J23" s="483"/>
      <c r="K23" s="483"/>
      <c r="L23" s="483"/>
      <c r="M23" s="483"/>
      <c r="N23" s="483"/>
      <c r="O23" s="483"/>
      <c r="P23" s="483"/>
      <c r="Q23" s="483"/>
      <c r="R23" s="483"/>
      <c r="S23" s="483"/>
      <c r="T23" s="483"/>
      <c r="U23" s="483"/>
      <c r="V23" s="483"/>
      <c r="W23" s="483"/>
      <c r="X23" s="483"/>
      <c r="Y23" s="483"/>
      <c r="Z23" s="483"/>
      <c r="AA23" s="483"/>
      <c r="AB23" s="483"/>
      <c r="AC23" s="483"/>
      <c r="AD23" s="483"/>
      <c r="AE23" s="483"/>
      <c r="AF23" s="483"/>
      <c r="AG23" s="483"/>
      <c r="AH23" s="483"/>
      <c r="AI23" s="483"/>
      <c r="AJ23" s="483"/>
      <c r="AK23" s="483"/>
      <c r="AL23" s="483"/>
      <c r="AM23" s="484"/>
    </row>
    <row r="24" spans="2:45" ht="48.75" customHeight="1">
      <c r="B24" s="440"/>
      <c r="C24" s="485" t="s">
        <v>148</v>
      </c>
      <c r="D24" s="486"/>
      <c r="E24" s="486"/>
      <c r="F24" s="486"/>
      <c r="G24" s="487" t="str">
        <f>'（様式1）総括表'!Q17&amp;"　"&amp;'（様式1）総括表'!AF17</f>
        <v>　</v>
      </c>
      <c r="H24" s="488"/>
      <c r="I24" s="488"/>
      <c r="J24" s="488"/>
      <c r="K24" s="488"/>
      <c r="L24" s="488"/>
      <c r="M24" s="488"/>
      <c r="N24" s="488"/>
      <c r="O24" s="488"/>
      <c r="P24" s="488"/>
      <c r="Q24" s="488"/>
      <c r="R24" s="488"/>
      <c r="S24" s="488"/>
      <c r="T24" s="488"/>
      <c r="U24" s="488"/>
      <c r="V24" s="488"/>
      <c r="W24" s="488"/>
      <c r="X24" s="488"/>
      <c r="Y24" s="488"/>
      <c r="Z24" s="488"/>
      <c r="AA24" s="488"/>
      <c r="AB24" s="488"/>
      <c r="AC24" s="488"/>
      <c r="AD24" s="488"/>
      <c r="AE24" s="488"/>
      <c r="AF24" s="488"/>
      <c r="AG24" s="488"/>
      <c r="AH24" s="488"/>
      <c r="AI24" s="488"/>
      <c r="AJ24" s="488"/>
      <c r="AK24" s="488"/>
      <c r="AL24" s="488"/>
      <c r="AM24" s="489"/>
    </row>
    <row r="25" spans="2:45" ht="26.25" customHeight="1">
      <c r="B25" s="441"/>
      <c r="C25" s="490" t="s">
        <v>149</v>
      </c>
      <c r="D25" s="491"/>
      <c r="E25" s="491"/>
      <c r="F25" s="492"/>
      <c r="G25" s="493" t="str">
        <f>'（様式1）総括表'!Q19&amp;"　"&amp;'（様式1）総括表'!AF19</f>
        <v>　</v>
      </c>
      <c r="H25" s="494"/>
      <c r="I25" s="494"/>
      <c r="J25" s="494"/>
      <c r="K25" s="494"/>
      <c r="L25" s="494"/>
      <c r="M25" s="494"/>
      <c r="N25" s="494"/>
      <c r="O25" s="494"/>
      <c r="P25" s="494"/>
      <c r="Q25" s="494"/>
      <c r="R25" s="494"/>
      <c r="S25" s="494"/>
      <c r="T25" s="494"/>
      <c r="U25" s="494"/>
      <c r="V25" s="494"/>
      <c r="W25" s="494"/>
      <c r="X25" s="567" t="s">
        <v>181</v>
      </c>
      <c r="Y25" s="568"/>
      <c r="Z25" s="568"/>
      <c r="AA25" s="568"/>
      <c r="AB25" s="568"/>
      <c r="AC25" s="569">
        <f>V15</f>
        <v>0</v>
      </c>
      <c r="AD25" s="570"/>
      <c r="AE25" s="138" t="s">
        <v>180</v>
      </c>
      <c r="AF25" s="569">
        <f>AA15</f>
        <v>0</v>
      </c>
      <c r="AG25" s="570"/>
      <c r="AH25" s="570"/>
      <c r="AI25" s="138" t="s">
        <v>180</v>
      </c>
      <c r="AJ25" s="569">
        <f>AG15</f>
        <v>0</v>
      </c>
      <c r="AK25" s="570"/>
      <c r="AL25" s="570"/>
      <c r="AM25" s="137" t="s">
        <v>114</v>
      </c>
    </row>
    <row r="26" spans="2:45" ht="13.5" customHeight="1">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row>
    <row r="27" spans="2:45" ht="15.75" customHeight="1">
      <c r="B27" s="81"/>
      <c r="C27" s="430" t="s">
        <v>175</v>
      </c>
      <c r="D27" s="495"/>
      <c r="E27" s="495"/>
      <c r="F27" s="495"/>
      <c r="G27" s="495"/>
      <c r="H27" s="495"/>
      <c r="I27" s="495"/>
      <c r="J27" s="495"/>
      <c r="K27" s="495"/>
      <c r="L27" s="495"/>
      <c r="M27" s="495"/>
      <c r="N27" s="495"/>
      <c r="O27" s="495"/>
      <c r="P27" s="495"/>
      <c r="Q27" s="495"/>
      <c r="R27" s="495"/>
      <c r="S27" s="495"/>
      <c r="T27" s="495"/>
      <c r="U27" s="495"/>
      <c r="V27" s="495"/>
      <c r="W27" s="495"/>
      <c r="X27" s="495"/>
      <c r="Y27" s="495"/>
      <c r="Z27" s="495"/>
      <c r="AA27" s="495"/>
      <c r="AB27" s="495"/>
      <c r="AC27" s="495"/>
      <c r="AD27" s="495"/>
      <c r="AE27" s="495"/>
      <c r="AF27" s="495"/>
      <c r="AG27" s="496"/>
      <c r="AH27" s="82"/>
      <c r="AP27" s="415" t="s">
        <v>112</v>
      </c>
      <c r="AQ27" s="416"/>
      <c r="AR27" s="416"/>
      <c r="AS27" s="416"/>
    </row>
    <row r="28" spans="2:45" ht="21.75" customHeight="1">
      <c r="C28" s="83"/>
      <c r="D28" s="144">
        <v>2</v>
      </c>
      <c r="E28" s="85" t="s">
        <v>150</v>
      </c>
      <c r="F28" s="85"/>
      <c r="G28" s="85"/>
      <c r="H28" s="85"/>
      <c r="I28" s="85"/>
      <c r="J28" s="86">
        <v>9</v>
      </c>
      <c r="K28" s="84" t="s">
        <v>151</v>
      </c>
      <c r="L28" s="85"/>
      <c r="M28" s="86"/>
      <c r="N28" s="85"/>
      <c r="O28" s="85"/>
      <c r="P28" s="85"/>
      <c r="Q28" s="85"/>
      <c r="R28" s="85"/>
      <c r="S28" s="84"/>
      <c r="T28" s="85"/>
      <c r="U28" s="87" t="s">
        <v>152</v>
      </c>
      <c r="V28" s="85"/>
      <c r="W28" s="85"/>
      <c r="X28" s="85"/>
      <c r="Y28" s="84"/>
      <c r="Z28" s="88"/>
      <c r="AA28" s="85"/>
      <c r="AB28" s="88"/>
      <c r="AC28" s="85"/>
      <c r="AD28" s="85"/>
      <c r="AE28" s="85"/>
      <c r="AF28" s="85"/>
      <c r="AG28" s="85"/>
      <c r="AH28" s="89"/>
      <c r="AI28" s="90"/>
      <c r="AJ28" s="90"/>
      <c r="AK28" s="90"/>
      <c r="AL28" s="90"/>
      <c r="AM28" s="90"/>
      <c r="AP28" s="141">
        <v>1</v>
      </c>
      <c r="AQ28" s="141">
        <v>2</v>
      </c>
      <c r="AR28" s="141">
        <v>4</v>
      </c>
      <c r="AS28" s="141">
        <v>9</v>
      </c>
    </row>
    <row r="29" spans="2:45" ht="15.75" customHeight="1">
      <c r="B29" s="511" t="s">
        <v>176</v>
      </c>
      <c r="C29" s="514" t="s">
        <v>153</v>
      </c>
      <c r="D29" s="514"/>
      <c r="E29" s="514"/>
      <c r="F29" s="514"/>
      <c r="G29" s="514"/>
      <c r="H29" s="514"/>
      <c r="I29" s="514"/>
      <c r="J29" s="515" t="s">
        <v>154</v>
      </c>
      <c r="K29" s="515"/>
      <c r="L29" s="515"/>
      <c r="M29" s="515"/>
      <c r="N29" s="515"/>
      <c r="O29" s="515"/>
      <c r="P29" s="515"/>
      <c r="Q29" s="515"/>
      <c r="R29" s="515"/>
      <c r="S29" s="516" t="s">
        <v>155</v>
      </c>
      <c r="T29" s="517"/>
      <c r="U29" s="517"/>
      <c r="V29" s="517"/>
      <c r="W29" s="517"/>
      <c r="X29" s="517"/>
      <c r="Y29" s="517"/>
      <c r="Z29" s="517"/>
      <c r="AA29" s="518"/>
      <c r="AB29" s="497" t="s">
        <v>177</v>
      </c>
      <c r="AC29" s="498"/>
      <c r="AD29" s="498"/>
      <c r="AE29" s="498"/>
      <c r="AF29" s="498"/>
      <c r="AG29" s="498"/>
      <c r="AH29" s="498"/>
      <c r="AI29" s="498"/>
      <c r="AJ29" s="498"/>
      <c r="AK29" s="498"/>
      <c r="AL29" s="498"/>
      <c r="AM29" s="499"/>
      <c r="AN29" s="91"/>
      <c r="AP29" s="141" t="s">
        <v>182</v>
      </c>
      <c r="AQ29" s="141" t="s">
        <v>183</v>
      </c>
      <c r="AR29" s="141" t="s">
        <v>184</v>
      </c>
      <c r="AS29" s="141" t="s">
        <v>185</v>
      </c>
    </row>
    <row r="30" spans="2:45" ht="18" customHeight="1">
      <c r="B30" s="512"/>
      <c r="C30" s="500"/>
      <c r="D30" s="503"/>
      <c r="E30" s="503"/>
      <c r="F30" s="503"/>
      <c r="G30" s="503"/>
      <c r="H30" s="503"/>
      <c r="I30" s="519"/>
      <c r="J30" s="522"/>
      <c r="K30" s="523"/>
      <c r="L30" s="523"/>
      <c r="M30" s="523"/>
      <c r="N30" s="523"/>
      <c r="O30" s="523"/>
      <c r="P30" s="524"/>
      <c r="Q30" s="506" t="s">
        <v>156</v>
      </c>
      <c r="R30" s="531"/>
      <c r="S30" s="533"/>
      <c r="T30" s="523"/>
      <c r="U30" s="523"/>
      <c r="V30" s="523"/>
      <c r="W30" s="523"/>
      <c r="X30" s="523"/>
      <c r="Y30" s="524"/>
      <c r="Z30" s="506" t="s">
        <v>157</v>
      </c>
      <c r="AA30" s="507"/>
      <c r="AB30" s="92"/>
      <c r="AC30" s="145">
        <v>1</v>
      </c>
      <c r="AD30" s="93" t="s">
        <v>158</v>
      </c>
      <c r="AE30" s="93"/>
      <c r="AF30" s="93"/>
      <c r="AG30" s="93"/>
      <c r="AH30" s="146">
        <v>2</v>
      </c>
      <c r="AI30" s="94" t="s">
        <v>159</v>
      </c>
      <c r="AJ30" s="93"/>
      <c r="AK30" s="93"/>
      <c r="AL30" s="93"/>
      <c r="AM30" s="95"/>
      <c r="AN30" s="91"/>
      <c r="AP30" s="141"/>
      <c r="AQ30" s="139"/>
    </row>
    <row r="31" spans="2:45" ht="7.5" customHeight="1">
      <c r="B31" s="512"/>
      <c r="C31" s="501"/>
      <c r="D31" s="504"/>
      <c r="E31" s="504"/>
      <c r="F31" s="504"/>
      <c r="G31" s="504"/>
      <c r="H31" s="504"/>
      <c r="I31" s="520"/>
      <c r="J31" s="525"/>
      <c r="K31" s="526"/>
      <c r="L31" s="526"/>
      <c r="M31" s="526"/>
      <c r="N31" s="526"/>
      <c r="O31" s="526"/>
      <c r="P31" s="527"/>
      <c r="Q31" s="415"/>
      <c r="R31" s="532"/>
      <c r="S31" s="534"/>
      <c r="T31" s="526"/>
      <c r="U31" s="526"/>
      <c r="V31" s="526"/>
      <c r="W31" s="526"/>
      <c r="X31" s="526"/>
      <c r="Y31" s="527"/>
      <c r="Z31" s="415"/>
      <c r="AA31" s="508"/>
      <c r="AB31" s="96"/>
      <c r="AC31" s="97"/>
      <c r="AD31" s="98"/>
      <c r="AE31" s="98"/>
      <c r="AF31" s="98"/>
      <c r="AG31" s="98"/>
      <c r="AH31" s="99"/>
      <c r="AI31" s="100"/>
      <c r="AJ31" s="98"/>
      <c r="AK31" s="98"/>
      <c r="AL31" s="98"/>
      <c r="AM31" s="101"/>
      <c r="AN31" s="91"/>
      <c r="AP31" s="141"/>
      <c r="AQ31" s="139"/>
    </row>
    <row r="32" spans="2:45" ht="18" customHeight="1">
      <c r="B32" s="512"/>
      <c r="C32" s="502"/>
      <c r="D32" s="505"/>
      <c r="E32" s="505"/>
      <c r="F32" s="505"/>
      <c r="G32" s="505"/>
      <c r="H32" s="505"/>
      <c r="I32" s="521"/>
      <c r="J32" s="528"/>
      <c r="K32" s="529"/>
      <c r="L32" s="529"/>
      <c r="M32" s="529"/>
      <c r="N32" s="529"/>
      <c r="O32" s="529"/>
      <c r="P32" s="530"/>
      <c r="Q32" s="415"/>
      <c r="R32" s="532"/>
      <c r="S32" s="535"/>
      <c r="T32" s="529"/>
      <c r="U32" s="529"/>
      <c r="V32" s="529"/>
      <c r="W32" s="529"/>
      <c r="X32" s="529"/>
      <c r="Y32" s="530"/>
      <c r="Z32" s="509"/>
      <c r="AA32" s="510"/>
      <c r="AB32" s="102"/>
      <c r="AC32" s="147">
        <v>4</v>
      </c>
      <c r="AD32" s="103" t="s">
        <v>160</v>
      </c>
      <c r="AE32" s="103"/>
      <c r="AF32" s="103"/>
      <c r="AG32" s="103"/>
      <c r="AH32" s="148">
        <v>9</v>
      </c>
      <c r="AI32" s="104" t="s">
        <v>161</v>
      </c>
      <c r="AJ32" s="103"/>
      <c r="AK32" s="103"/>
      <c r="AL32" s="103"/>
      <c r="AM32" s="105"/>
      <c r="AN32" s="91"/>
      <c r="AP32" s="141"/>
      <c r="AQ32" s="139"/>
    </row>
    <row r="33" spans="2:43" ht="15.75" customHeight="1">
      <c r="B33" s="512"/>
      <c r="C33" s="515" t="s">
        <v>162</v>
      </c>
      <c r="D33" s="515"/>
      <c r="E33" s="515"/>
      <c r="F33" s="515"/>
      <c r="G33" s="515"/>
      <c r="H33" s="515"/>
      <c r="I33" s="516"/>
      <c r="J33" s="516" t="s">
        <v>178</v>
      </c>
      <c r="K33" s="517"/>
      <c r="L33" s="517"/>
      <c r="M33" s="517"/>
      <c r="N33" s="517"/>
      <c r="O33" s="517"/>
      <c r="P33" s="517"/>
      <c r="Q33" s="517"/>
      <c r="R33" s="539" t="s">
        <v>163</v>
      </c>
      <c r="S33" s="539"/>
      <c r="T33" s="539"/>
      <c r="U33" s="539"/>
      <c r="V33" s="539"/>
      <c r="W33" s="539"/>
      <c r="X33" s="539"/>
      <c r="Y33" s="539"/>
      <c r="Z33" s="539"/>
      <c r="AA33" s="539"/>
      <c r="AB33" s="539"/>
      <c r="AC33" s="539"/>
      <c r="AD33" s="539"/>
      <c r="AE33" s="539"/>
      <c r="AF33" s="539"/>
      <c r="AG33" s="539"/>
      <c r="AH33" s="539"/>
      <c r="AI33" s="539"/>
      <c r="AJ33" s="539"/>
      <c r="AK33" s="539"/>
      <c r="AL33" s="539"/>
      <c r="AM33" s="540"/>
      <c r="AP33" s="141"/>
      <c r="AQ33" s="139"/>
    </row>
    <row r="34" spans="2:43" ht="30.75" customHeight="1">
      <c r="B34" s="513"/>
      <c r="C34" s="149"/>
      <c r="D34" s="150"/>
      <c r="E34" s="150"/>
      <c r="F34" s="150"/>
      <c r="G34" s="150"/>
      <c r="H34" s="150"/>
      <c r="I34" s="151"/>
      <c r="J34" s="152"/>
      <c r="K34" s="153"/>
      <c r="L34" s="153"/>
      <c r="M34" s="153"/>
      <c r="N34" s="153"/>
      <c r="O34" s="153"/>
      <c r="P34" s="153"/>
      <c r="Q34" s="153"/>
      <c r="R34" s="153"/>
      <c r="S34" s="153"/>
      <c r="T34" s="153"/>
      <c r="U34" s="153"/>
      <c r="V34" s="153"/>
      <c r="W34" s="153"/>
      <c r="X34" s="153"/>
      <c r="Y34" s="153"/>
      <c r="Z34" s="153"/>
      <c r="AA34" s="153"/>
      <c r="AB34" s="153"/>
      <c r="AC34" s="153"/>
      <c r="AD34" s="153"/>
      <c r="AE34" s="153"/>
      <c r="AF34" s="153"/>
      <c r="AG34" s="153"/>
      <c r="AH34" s="153"/>
      <c r="AI34" s="153"/>
      <c r="AJ34" s="153"/>
      <c r="AK34" s="153"/>
      <c r="AL34" s="153"/>
      <c r="AM34" s="154"/>
      <c r="AN34" s="91"/>
      <c r="AP34" s="141"/>
      <c r="AQ34" s="139"/>
    </row>
    <row r="35" spans="2:43" ht="7.5" customHeight="1">
      <c r="B35" s="110"/>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P35" s="141"/>
      <c r="AQ35" s="139"/>
    </row>
    <row r="36" spans="2:43" ht="15.75" customHeight="1">
      <c r="B36" s="541" t="s">
        <v>179</v>
      </c>
      <c r="C36" s="496" t="s">
        <v>164</v>
      </c>
      <c r="D36" s="544"/>
      <c r="E36" s="544"/>
      <c r="F36" s="544"/>
      <c r="G36" s="544"/>
      <c r="H36" s="544"/>
      <c r="I36" s="544"/>
      <c r="J36" s="544"/>
      <c r="K36" s="544"/>
      <c r="L36" s="544"/>
      <c r="M36" s="544"/>
      <c r="N36" s="544"/>
      <c r="O36" s="544"/>
      <c r="P36" s="544"/>
      <c r="Q36" s="544"/>
      <c r="R36" s="544"/>
      <c r="S36" s="544"/>
      <c r="T36" s="544"/>
      <c r="U36" s="544"/>
      <c r="V36" s="544"/>
      <c r="W36" s="544"/>
      <c r="X36" s="544"/>
      <c r="Y36" s="544"/>
      <c r="Z36" s="544"/>
      <c r="AA36" s="544"/>
      <c r="AB36" s="544"/>
      <c r="AC36" s="544"/>
      <c r="AD36" s="544"/>
      <c r="AE36" s="544"/>
      <c r="AF36" s="544"/>
      <c r="AG36" s="545"/>
      <c r="AH36" s="545"/>
      <c r="AI36" s="546"/>
      <c r="AP36" s="141"/>
    </row>
    <row r="37" spans="2:43" ht="15.75" customHeight="1">
      <c r="B37" s="542"/>
      <c r="C37" s="547" t="s">
        <v>153</v>
      </c>
      <c r="D37" s="548"/>
      <c r="E37" s="548"/>
      <c r="F37" s="548"/>
      <c r="G37" s="548"/>
      <c r="H37" s="548"/>
      <c r="I37" s="548"/>
      <c r="J37" s="548" t="s">
        <v>154</v>
      </c>
      <c r="K37" s="548"/>
      <c r="L37" s="548"/>
      <c r="M37" s="548"/>
      <c r="N37" s="548"/>
      <c r="O37" s="548"/>
      <c r="P37" s="548"/>
      <c r="Q37" s="548"/>
      <c r="R37" s="548"/>
      <c r="S37" s="516" t="s">
        <v>155</v>
      </c>
      <c r="T37" s="517"/>
      <c r="U37" s="517"/>
      <c r="V37" s="517"/>
      <c r="W37" s="517"/>
      <c r="X37" s="517"/>
      <c r="Y37" s="517"/>
      <c r="Z37" s="517"/>
      <c r="AA37" s="518"/>
      <c r="AB37" s="516" t="s">
        <v>165</v>
      </c>
      <c r="AC37" s="549"/>
      <c r="AD37" s="549"/>
      <c r="AE37" s="549"/>
      <c r="AF37" s="550"/>
      <c r="AG37" s="112"/>
      <c r="AH37" s="113"/>
      <c r="AI37" s="113"/>
      <c r="AJ37" s="99"/>
      <c r="AK37" s="99"/>
      <c r="AL37" s="99"/>
      <c r="AM37" s="99"/>
    </row>
    <row r="38" spans="2:43" ht="18" customHeight="1">
      <c r="B38" s="542"/>
      <c r="C38" s="551"/>
      <c r="D38" s="554"/>
      <c r="E38" s="554"/>
      <c r="F38" s="554"/>
      <c r="G38" s="554"/>
      <c r="H38" s="554"/>
      <c r="I38" s="536"/>
      <c r="J38" s="575"/>
      <c r="K38" s="576"/>
      <c r="L38" s="576"/>
      <c r="M38" s="576"/>
      <c r="N38" s="576"/>
      <c r="O38" s="576"/>
      <c r="P38" s="577"/>
      <c r="Q38" s="506" t="s">
        <v>156</v>
      </c>
      <c r="R38" s="531"/>
      <c r="S38" s="584"/>
      <c r="T38" s="576"/>
      <c r="U38" s="576"/>
      <c r="V38" s="576"/>
      <c r="W38" s="576"/>
      <c r="X38" s="576"/>
      <c r="Y38" s="577"/>
      <c r="Z38" s="506" t="s">
        <v>157</v>
      </c>
      <c r="AA38" s="507"/>
      <c r="AB38" s="587" t="s">
        <v>158</v>
      </c>
      <c r="AC38" s="588"/>
      <c r="AD38" s="588"/>
      <c r="AE38" s="588"/>
      <c r="AF38" s="589"/>
      <c r="AG38" s="91"/>
      <c r="AH38" s="114"/>
      <c r="AI38" s="115"/>
    </row>
    <row r="39" spans="2:43" ht="7.5" customHeight="1">
      <c r="B39" s="542"/>
      <c r="C39" s="552"/>
      <c r="D39" s="555"/>
      <c r="E39" s="555"/>
      <c r="F39" s="555"/>
      <c r="G39" s="555"/>
      <c r="H39" s="555"/>
      <c r="I39" s="537"/>
      <c r="J39" s="578"/>
      <c r="K39" s="579"/>
      <c r="L39" s="579"/>
      <c r="M39" s="579"/>
      <c r="N39" s="579"/>
      <c r="O39" s="579"/>
      <c r="P39" s="580"/>
      <c r="Q39" s="415"/>
      <c r="R39" s="532"/>
      <c r="S39" s="585"/>
      <c r="T39" s="579"/>
      <c r="U39" s="579"/>
      <c r="V39" s="579"/>
      <c r="W39" s="579"/>
      <c r="X39" s="579"/>
      <c r="Y39" s="580"/>
      <c r="Z39" s="415"/>
      <c r="AA39" s="508"/>
      <c r="AB39" s="590"/>
      <c r="AC39" s="591"/>
      <c r="AD39" s="591"/>
      <c r="AE39" s="591"/>
      <c r="AF39" s="592"/>
      <c r="AG39" s="91"/>
      <c r="AI39" s="115"/>
    </row>
    <row r="40" spans="2:43" ht="18" customHeight="1">
      <c r="B40" s="542"/>
      <c r="C40" s="553"/>
      <c r="D40" s="556"/>
      <c r="E40" s="556"/>
      <c r="F40" s="556"/>
      <c r="G40" s="556"/>
      <c r="H40" s="556"/>
      <c r="I40" s="538"/>
      <c r="J40" s="581"/>
      <c r="K40" s="582"/>
      <c r="L40" s="582"/>
      <c r="M40" s="582"/>
      <c r="N40" s="582"/>
      <c r="O40" s="582"/>
      <c r="P40" s="583"/>
      <c r="Q40" s="415"/>
      <c r="R40" s="532"/>
      <c r="S40" s="586"/>
      <c r="T40" s="582"/>
      <c r="U40" s="582"/>
      <c r="V40" s="582"/>
      <c r="W40" s="582"/>
      <c r="X40" s="582"/>
      <c r="Y40" s="583"/>
      <c r="Z40" s="509"/>
      <c r="AA40" s="510"/>
      <c r="AB40" s="593"/>
      <c r="AC40" s="594"/>
      <c r="AD40" s="594"/>
      <c r="AE40" s="594"/>
      <c r="AF40" s="595"/>
      <c r="AG40" s="116"/>
      <c r="AH40" s="117"/>
      <c r="AI40" s="118"/>
      <c r="AJ40" s="90"/>
      <c r="AK40" s="90"/>
      <c r="AL40" s="90"/>
      <c r="AM40" s="90"/>
    </row>
    <row r="41" spans="2:43" ht="15.75" customHeight="1">
      <c r="B41" s="542"/>
      <c r="C41" s="596" t="s">
        <v>162</v>
      </c>
      <c r="D41" s="515"/>
      <c r="E41" s="515"/>
      <c r="F41" s="515"/>
      <c r="G41" s="515"/>
      <c r="H41" s="515"/>
      <c r="I41" s="516"/>
      <c r="J41" s="516" t="s">
        <v>178</v>
      </c>
      <c r="K41" s="517"/>
      <c r="L41" s="517"/>
      <c r="M41" s="517"/>
      <c r="N41" s="517"/>
      <c r="O41" s="517"/>
      <c r="P41" s="517"/>
      <c r="Q41" s="517"/>
      <c r="R41" s="539" t="s">
        <v>163</v>
      </c>
      <c r="S41" s="539"/>
      <c r="T41" s="539"/>
      <c r="U41" s="539"/>
      <c r="V41" s="539"/>
      <c r="W41" s="539"/>
      <c r="X41" s="539"/>
      <c r="Y41" s="539"/>
      <c r="Z41" s="539"/>
      <c r="AA41" s="539"/>
      <c r="AB41" s="539"/>
      <c r="AC41" s="539"/>
      <c r="AD41" s="539"/>
      <c r="AE41" s="539"/>
      <c r="AF41" s="539"/>
      <c r="AG41" s="597"/>
      <c r="AH41" s="597"/>
      <c r="AI41" s="597"/>
      <c r="AJ41" s="597"/>
      <c r="AK41" s="597"/>
      <c r="AL41" s="597"/>
      <c r="AM41" s="598"/>
    </row>
    <row r="42" spans="2:43" ht="30.75" customHeight="1">
      <c r="B42" s="543"/>
      <c r="C42" s="106"/>
      <c r="D42" s="107"/>
      <c r="E42" s="107"/>
      <c r="F42" s="107"/>
      <c r="G42" s="107"/>
      <c r="H42" s="107"/>
      <c r="I42" s="107"/>
      <c r="J42" s="119"/>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08"/>
      <c r="AL42" s="108"/>
      <c r="AM42" s="109"/>
      <c r="AN42" s="91"/>
    </row>
    <row r="43" spans="2:43" ht="6.75" customHeight="1"/>
    <row r="44" spans="2:43" ht="16.5" customHeight="1">
      <c r="B44" s="557" t="s">
        <v>166</v>
      </c>
      <c r="C44" s="558"/>
      <c r="D44" s="558"/>
      <c r="E44" s="558"/>
      <c r="F44" s="558"/>
      <c r="G44" s="558"/>
      <c r="H44" s="558"/>
      <c r="I44" s="558"/>
      <c r="J44" s="558"/>
      <c r="K44" s="558"/>
      <c r="L44" s="558"/>
      <c r="M44" s="558"/>
      <c r="N44" s="558"/>
      <c r="O44" s="558"/>
      <c r="P44" s="558"/>
      <c r="Q44" s="558"/>
      <c r="R44" s="558"/>
      <c r="S44" s="558"/>
      <c r="T44" s="558"/>
      <c r="U44" s="558"/>
      <c r="V44" s="558"/>
      <c r="W44" s="559"/>
      <c r="X44" s="120"/>
      <c r="Y44" s="121" t="s">
        <v>167</v>
      </c>
      <c r="Z44" s="122"/>
      <c r="AA44" s="122"/>
      <c r="AB44" s="122"/>
      <c r="AC44" s="571" t="s">
        <v>267</v>
      </c>
      <c r="AD44" s="572"/>
      <c r="AE44" s="572"/>
      <c r="AF44" s="572"/>
      <c r="AG44" s="572"/>
      <c r="AH44" s="572"/>
      <c r="AI44" s="572"/>
      <c r="AJ44" s="572"/>
      <c r="AK44" s="572"/>
      <c r="AL44" s="572"/>
      <c r="AM44" s="572"/>
    </row>
    <row r="45" spans="2:43" ht="20.25" customHeight="1">
      <c r="B45" s="560"/>
      <c r="C45" s="561"/>
      <c r="D45" s="561"/>
      <c r="E45" s="561"/>
      <c r="F45" s="561"/>
      <c r="G45" s="561"/>
      <c r="H45" s="561"/>
      <c r="I45" s="561"/>
      <c r="J45" s="561"/>
      <c r="K45" s="561"/>
      <c r="L45" s="561"/>
      <c r="M45" s="561"/>
      <c r="N45" s="561"/>
      <c r="O45" s="561"/>
      <c r="P45" s="561"/>
      <c r="Q45" s="561"/>
      <c r="R45" s="561"/>
      <c r="S45" s="561"/>
      <c r="T45" s="561"/>
      <c r="U45" s="561"/>
      <c r="V45" s="561"/>
      <c r="W45" s="562"/>
      <c r="X45" s="123"/>
      <c r="Y45" s="124" t="s">
        <v>168</v>
      </c>
      <c r="Z45" s="125"/>
      <c r="AA45" s="125"/>
      <c r="AB45" s="125"/>
      <c r="AC45" s="125"/>
      <c r="AD45" s="125"/>
      <c r="AE45" s="573"/>
      <c r="AF45" s="574"/>
      <c r="AG45" s="574"/>
      <c r="AH45" s="574"/>
      <c r="AI45" s="574"/>
      <c r="AJ45" s="574"/>
      <c r="AK45" s="574"/>
      <c r="AL45" s="574"/>
      <c r="AM45" s="574"/>
    </row>
    <row r="46" spans="2:43" ht="9.9499999999999993" customHeight="1">
      <c r="B46" s="563"/>
      <c r="C46" s="564"/>
      <c r="D46" s="564"/>
      <c r="E46" s="564"/>
      <c r="F46" s="564"/>
      <c r="G46" s="564"/>
      <c r="H46" s="564"/>
      <c r="I46" s="564"/>
      <c r="J46" s="564"/>
      <c r="K46" s="564"/>
      <c r="L46" s="564"/>
      <c r="M46" s="564"/>
      <c r="N46" s="564"/>
      <c r="O46" s="564"/>
      <c r="P46" s="564"/>
      <c r="Q46" s="564"/>
      <c r="R46" s="564"/>
      <c r="S46" s="564"/>
      <c r="T46" s="564"/>
      <c r="U46" s="564"/>
      <c r="V46" s="564"/>
      <c r="W46" s="565"/>
      <c r="Y46" s="126"/>
      <c r="Z46" s="127"/>
      <c r="AA46" s="127"/>
      <c r="AB46" s="127"/>
      <c r="AC46" s="566"/>
      <c r="AD46" s="566"/>
      <c r="AE46" s="566"/>
      <c r="AF46" s="566"/>
      <c r="AG46" s="566"/>
      <c r="AH46" s="566"/>
      <c r="AI46" s="566"/>
      <c r="AJ46" s="566"/>
      <c r="AK46" s="566"/>
      <c r="AL46" s="566"/>
      <c r="AM46" s="566"/>
    </row>
    <row r="47" spans="2:43" ht="5.0999999999999996" customHeight="1">
      <c r="AM47" s="128"/>
    </row>
    <row r="48" spans="2:43">
      <c r="C48" s="64"/>
      <c r="D48" s="64"/>
      <c r="E48" s="64"/>
      <c r="F48" s="64"/>
      <c r="G48" s="64"/>
      <c r="H48" s="64"/>
      <c r="I48" s="64"/>
      <c r="J48" s="64"/>
      <c r="K48" s="64"/>
      <c r="L48" s="64"/>
      <c r="M48" s="64"/>
      <c r="N48" s="64"/>
      <c r="O48" s="129" t="s">
        <v>169</v>
      </c>
      <c r="P48" s="130"/>
      <c r="Q48" s="130"/>
      <c r="R48" s="130"/>
      <c r="S48" s="130"/>
      <c r="T48" s="131"/>
      <c r="U48" s="129" t="s">
        <v>170</v>
      </c>
      <c r="V48" s="130"/>
      <c r="W48" s="130"/>
      <c r="X48" s="130"/>
      <c r="Y48" s="130"/>
      <c r="Z48" s="130"/>
      <c r="AA48" s="130"/>
      <c r="AB48" s="130"/>
      <c r="AC48" s="130"/>
      <c r="AD48" s="130"/>
      <c r="AE48" s="130"/>
      <c r="AF48" s="130"/>
      <c r="AG48" s="130"/>
      <c r="AH48" s="130"/>
      <c r="AI48" s="130"/>
      <c r="AJ48" s="130"/>
      <c r="AK48" s="130"/>
      <c r="AL48" s="130"/>
      <c r="AM48" s="131"/>
    </row>
    <row r="49" spans="3:39">
      <c r="C49" s="64"/>
      <c r="D49" s="64"/>
      <c r="E49" s="64"/>
      <c r="F49" s="64"/>
      <c r="G49" s="64"/>
      <c r="H49" s="64"/>
      <c r="I49" s="64"/>
      <c r="J49" s="64"/>
      <c r="K49" s="64"/>
      <c r="L49" s="64"/>
      <c r="M49" s="64"/>
      <c r="N49" s="64"/>
      <c r="O49" s="132"/>
      <c r="P49" s="133"/>
      <c r="Q49" s="133"/>
      <c r="R49" s="133"/>
      <c r="S49" s="133"/>
      <c r="T49" s="134" t="s">
        <v>171</v>
      </c>
      <c r="U49" s="132"/>
      <c r="V49" s="133"/>
      <c r="W49" s="133"/>
      <c r="X49" s="133"/>
      <c r="Y49" s="133"/>
      <c r="Z49" s="133"/>
      <c r="AA49" s="133"/>
      <c r="AB49" s="133"/>
      <c r="AC49" s="133"/>
      <c r="AD49" s="133"/>
      <c r="AE49" s="133"/>
      <c r="AF49" s="133"/>
      <c r="AG49" s="133"/>
      <c r="AH49" s="133"/>
      <c r="AI49" s="133"/>
      <c r="AJ49" s="133"/>
      <c r="AK49" s="133"/>
      <c r="AL49" s="133"/>
      <c r="AM49" s="135" t="s">
        <v>172</v>
      </c>
    </row>
  </sheetData>
  <sheetProtection algorithmName="SHA-512" hashValue="VVWjn5/8I2IeDkubN+xY3/kUj0UKA8QkWE+IU+/TdI0H5Me3ApyyzyQ0dyd9srDdhF2pEbn3QN47ciBs6t+gBQ==" saltValue="OpQARkKMJHeTDNA2uXohVQ==" spinCount="100000" sheet="1" selectLockedCells="1"/>
  <mergeCells count="85">
    <mergeCell ref="B44:W46"/>
    <mergeCell ref="AC46:AM46"/>
    <mergeCell ref="X25:AB25"/>
    <mergeCell ref="AC25:AD25"/>
    <mergeCell ref="AF25:AH25"/>
    <mergeCell ref="AJ25:AL25"/>
    <mergeCell ref="AC44:AM44"/>
    <mergeCell ref="AE45:AM45"/>
    <mergeCell ref="J38:P40"/>
    <mergeCell ref="Q38:R40"/>
    <mergeCell ref="S38:Y40"/>
    <mergeCell ref="Z38:AA40"/>
    <mergeCell ref="AB38:AF40"/>
    <mergeCell ref="C41:I41"/>
    <mergeCell ref="J41:Q41"/>
    <mergeCell ref="R41:AM41"/>
    <mergeCell ref="I38:I40"/>
    <mergeCell ref="C33:I33"/>
    <mergeCell ref="J33:Q33"/>
    <mergeCell ref="R33:AM33"/>
    <mergeCell ref="B36:B42"/>
    <mergeCell ref="C36:AI36"/>
    <mergeCell ref="C37:I37"/>
    <mergeCell ref="J37:R37"/>
    <mergeCell ref="S37:AA37"/>
    <mergeCell ref="AB37:AF37"/>
    <mergeCell ref="C38:C40"/>
    <mergeCell ref="D38:D40"/>
    <mergeCell ref="E38:E40"/>
    <mergeCell ref="F38:F40"/>
    <mergeCell ref="G38:G40"/>
    <mergeCell ref="H38:H40"/>
    <mergeCell ref="B29:B34"/>
    <mergeCell ref="C29:I29"/>
    <mergeCell ref="J29:R29"/>
    <mergeCell ref="S29:AA29"/>
    <mergeCell ref="H30:H32"/>
    <mergeCell ref="I30:I32"/>
    <mergeCell ref="J30:P32"/>
    <mergeCell ref="Q30:R32"/>
    <mergeCell ref="S30:Y32"/>
    <mergeCell ref="AB29:AM29"/>
    <mergeCell ref="C30:C32"/>
    <mergeCell ref="D30:D32"/>
    <mergeCell ref="E30:E32"/>
    <mergeCell ref="F30:F32"/>
    <mergeCell ref="G30:G32"/>
    <mergeCell ref="Z30:AA32"/>
    <mergeCell ref="C24:F24"/>
    <mergeCell ref="G24:AM24"/>
    <mergeCell ref="C25:F25"/>
    <mergeCell ref="G25:W25"/>
    <mergeCell ref="C27:AG27"/>
    <mergeCell ref="D21:F21"/>
    <mergeCell ref="G21:AM21"/>
    <mergeCell ref="C22:F22"/>
    <mergeCell ref="G22:AM22"/>
    <mergeCell ref="D23:F23"/>
    <mergeCell ref="G23:AM23"/>
    <mergeCell ref="C17:F19"/>
    <mergeCell ref="G17:AM17"/>
    <mergeCell ref="G18:AM18"/>
    <mergeCell ref="G19:AB20"/>
    <mergeCell ref="AC19:AM19"/>
    <mergeCell ref="V15:Y15"/>
    <mergeCell ref="AA15:AE15"/>
    <mergeCell ref="AG15:AM15"/>
    <mergeCell ref="D16:F16"/>
    <mergeCell ref="G16:AM16"/>
    <mergeCell ref="AP27:AS27"/>
    <mergeCell ref="AJ2:AM2"/>
    <mergeCell ref="B3:AM3"/>
    <mergeCell ref="AB5:AC5"/>
    <mergeCell ref="AD5:AE5"/>
    <mergeCell ref="AG5:AH5"/>
    <mergeCell ref="AJ5:AK5"/>
    <mergeCell ref="B10:M10"/>
    <mergeCell ref="N10:AB10"/>
    <mergeCell ref="AC10:AM10"/>
    <mergeCell ref="N11:AB13"/>
    <mergeCell ref="B15:B25"/>
    <mergeCell ref="C15:F15"/>
    <mergeCell ref="G15:J15"/>
    <mergeCell ref="L15:Q15"/>
    <mergeCell ref="R15:U15"/>
  </mergeCells>
  <phoneticPr fontId="3"/>
  <dataValidations count="4">
    <dataValidation type="list" allowBlank="1" showInputMessage="1" showErrorMessage="1" sqref="AC30 B11" xr:uid="{852E1E16-5780-4F64-9321-FAEEA5CE3DE4}">
      <formula1>$AP$28:$AP$29</formula1>
    </dataValidation>
    <dataValidation type="list" allowBlank="1" showInputMessage="1" showErrorMessage="1" sqref="AH30 F11 D28" xr:uid="{D547425B-DE43-4073-981F-0DEEF1F19BE2}">
      <formula1>$AQ$28:$AQ$29</formula1>
    </dataValidation>
    <dataValidation type="list" allowBlank="1" showInputMessage="1" showErrorMessage="1" sqref="AC32" xr:uid="{81F99FBE-C241-4EB8-B7C6-5E564202F642}">
      <formula1>$AR$28:$AR$29</formula1>
    </dataValidation>
    <dataValidation type="list" allowBlank="1" showInputMessage="1" showErrorMessage="1" sqref="AH32 J11 J28" xr:uid="{5C021672-574E-40F9-B675-C576BD76F7E4}">
      <formula1>$AS$28:$AS$29</formula1>
    </dataValidation>
  </dataValidations>
  <printOptions horizontalCentered="1" verticalCentered="1"/>
  <pageMargins left="0.23622047244094491" right="0.23622047244094491" top="0.35433070866141736" bottom="0.15748031496062992" header="0.31496062992125984" footer="0.31496062992125984"/>
  <pageSetup paperSize="9" scale="8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B179D-7F05-4063-B350-3D24592C3EBD}">
  <dimension ref="A1:I229"/>
  <sheetViews>
    <sheetView view="pageBreakPreview" zoomScale="70" zoomScaleNormal="100" zoomScaleSheetLayoutView="70" workbookViewId="0">
      <selection activeCell="J6" sqref="J6"/>
    </sheetView>
  </sheetViews>
  <sheetFormatPr defaultColWidth="14.875" defaultRowHeight="14.25"/>
  <cols>
    <col min="1" max="1" width="5" style="3" customWidth="1"/>
    <col min="2" max="4" width="16.625" style="7" customWidth="1"/>
    <col min="5" max="5" width="3.875" style="3" customWidth="1"/>
    <col min="6" max="8" width="0" style="3" hidden="1" customWidth="1"/>
    <col min="9" max="9" width="5" style="3" hidden="1" customWidth="1"/>
    <col min="10" max="16384" width="14.875" style="3"/>
  </cols>
  <sheetData>
    <row r="1" spans="1:8" s="6" customFormat="1" ht="21" customHeight="1">
      <c r="A1" s="6" t="s">
        <v>200</v>
      </c>
      <c r="B1" s="5"/>
      <c r="C1" s="5"/>
      <c r="D1" s="5"/>
    </row>
    <row r="2" spans="1:8">
      <c r="B2" s="182" t="s">
        <v>76</v>
      </c>
      <c r="C2" s="182" t="s">
        <v>75</v>
      </c>
      <c r="D2" s="182" t="s">
        <v>194</v>
      </c>
      <c r="F2" s="180" t="s">
        <v>76</v>
      </c>
      <c r="G2" s="180" t="s">
        <v>75</v>
      </c>
      <c r="H2" s="180" t="s">
        <v>74</v>
      </c>
    </row>
    <row r="3" spans="1:8">
      <c r="B3" s="182" t="s">
        <v>78</v>
      </c>
      <c r="C3" s="182" t="s">
        <v>77</v>
      </c>
      <c r="D3" s="183">
        <v>3200</v>
      </c>
      <c r="F3" s="180" t="s">
        <v>77</v>
      </c>
      <c r="G3" s="180" t="s">
        <v>78</v>
      </c>
      <c r="H3" s="181">
        <v>3200</v>
      </c>
    </row>
    <row r="4" spans="1:8">
      <c r="B4" s="182" t="s">
        <v>79</v>
      </c>
      <c r="C4" s="182" t="s">
        <v>77</v>
      </c>
      <c r="D4" s="183">
        <v>1500</v>
      </c>
      <c r="F4" s="180" t="s">
        <v>77</v>
      </c>
      <c r="G4" s="180" t="s">
        <v>79</v>
      </c>
      <c r="H4" s="181">
        <v>1500</v>
      </c>
    </row>
    <row r="5" spans="1:8">
      <c r="B5" s="182" t="s">
        <v>80</v>
      </c>
      <c r="C5" s="182" t="s">
        <v>77</v>
      </c>
      <c r="D5" s="183">
        <v>4000</v>
      </c>
      <c r="F5" s="180" t="s">
        <v>77</v>
      </c>
      <c r="G5" s="180" t="s">
        <v>80</v>
      </c>
      <c r="H5" s="181">
        <v>4000</v>
      </c>
    </row>
    <row r="6" spans="1:8">
      <c r="B6" s="182" t="s">
        <v>81</v>
      </c>
      <c r="C6" s="182" t="s">
        <v>77</v>
      </c>
      <c r="D6" s="183">
        <v>1600</v>
      </c>
      <c r="F6" s="180" t="s">
        <v>77</v>
      </c>
      <c r="G6" s="180" t="s">
        <v>81</v>
      </c>
      <c r="H6" s="181">
        <v>1600</v>
      </c>
    </row>
    <row r="7" spans="1:8">
      <c r="B7" s="182" t="s">
        <v>82</v>
      </c>
      <c r="C7" s="182" t="s">
        <v>77</v>
      </c>
      <c r="D7" s="183">
        <v>4600</v>
      </c>
      <c r="F7" s="180" t="s">
        <v>77</v>
      </c>
      <c r="G7" s="180" t="s">
        <v>82</v>
      </c>
      <c r="H7" s="181">
        <v>4600</v>
      </c>
    </row>
    <row r="8" spans="1:8">
      <c r="B8" s="182" t="s">
        <v>83</v>
      </c>
      <c r="C8" s="182" t="s">
        <v>77</v>
      </c>
      <c r="D8" s="183">
        <v>2000</v>
      </c>
      <c r="F8" s="180" t="s">
        <v>77</v>
      </c>
      <c r="G8" s="180" t="s">
        <v>83</v>
      </c>
      <c r="H8" s="181">
        <v>2000</v>
      </c>
    </row>
    <row r="9" spans="1:8">
      <c r="B9" s="182" t="s">
        <v>84</v>
      </c>
      <c r="C9" s="182" t="s">
        <v>77</v>
      </c>
      <c r="D9" s="183">
        <v>2700</v>
      </c>
      <c r="F9" s="180" t="s">
        <v>77</v>
      </c>
      <c r="G9" s="180" t="s">
        <v>84</v>
      </c>
      <c r="H9" s="181">
        <v>2700</v>
      </c>
    </row>
    <row r="10" spans="1:8">
      <c r="B10" s="182" t="s">
        <v>85</v>
      </c>
      <c r="C10" s="182" t="s">
        <v>77</v>
      </c>
      <c r="D10" s="183">
        <v>3400</v>
      </c>
      <c r="F10" s="180" t="s">
        <v>77</v>
      </c>
      <c r="G10" s="180" t="s">
        <v>85</v>
      </c>
      <c r="H10" s="181">
        <v>3400</v>
      </c>
    </row>
    <row r="11" spans="1:8">
      <c r="B11" s="182" t="s">
        <v>86</v>
      </c>
      <c r="C11" s="182" t="s">
        <v>77</v>
      </c>
      <c r="D11" s="183">
        <v>3700</v>
      </c>
      <c r="F11" s="180" t="s">
        <v>77</v>
      </c>
      <c r="G11" s="180" t="s">
        <v>86</v>
      </c>
      <c r="H11" s="181">
        <v>3700</v>
      </c>
    </row>
    <row r="12" spans="1:8">
      <c r="B12" s="182" t="s">
        <v>87</v>
      </c>
      <c r="C12" s="182" t="s">
        <v>77</v>
      </c>
      <c r="D12" s="183">
        <v>3400</v>
      </c>
      <c r="F12" s="180" t="s">
        <v>77</v>
      </c>
      <c r="G12" s="180" t="s">
        <v>87</v>
      </c>
      <c r="H12" s="181">
        <v>3400</v>
      </c>
    </row>
    <row r="13" spans="1:8">
      <c r="B13" s="182" t="s">
        <v>88</v>
      </c>
      <c r="C13" s="182" t="s">
        <v>77</v>
      </c>
      <c r="D13" s="183">
        <v>3500</v>
      </c>
      <c r="F13" s="180" t="s">
        <v>77</v>
      </c>
      <c r="G13" s="180" t="s">
        <v>88</v>
      </c>
      <c r="H13" s="181">
        <v>3500</v>
      </c>
    </row>
    <row r="14" spans="1:8">
      <c r="B14" s="182" t="s">
        <v>89</v>
      </c>
      <c r="C14" s="182" t="s">
        <v>77</v>
      </c>
      <c r="D14" s="183">
        <v>2800</v>
      </c>
      <c r="F14" s="180" t="s">
        <v>77</v>
      </c>
      <c r="G14" s="180" t="s">
        <v>89</v>
      </c>
      <c r="H14" s="181">
        <v>2800</v>
      </c>
    </row>
    <row r="15" spans="1:8">
      <c r="B15" s="182" t="s">
        <v>90</v>
      </c>
      <c r="C15" s="182" t="s">
        <v>77</v>
      </c>
      <c r="D15" s="183">
        <v>2800</v>
      </c>
      <c r="F15" s="180" t="s">
        <v>77</v>
      </c>
      <c r="G15" s="180" t="s">
        <v>90</v>
      </c>
      <c r="H15" s="181">
        <v>2800</v>
      </c>
    </row>
    <row r="16" spans="1:8">
      <c r="B16" s="182" t="s">
        <v>91</v>
      </c>
      <c r="C16" s="182" t="s">
        <v>77</v>
      </c>
      <c r="D16" s="183">
        <v>1600</v>
      </c>
      <c r="F16" s="180" t="s">
        <v>77</v>
      </c>
      <c r="G16" s="180" t="s">
        <v>91</v>
      </c>
      <c r="H16" s="181">
        <v>1600</v>
      </c>
    </row>
    <row r="17" spans="2:8">
      <c r="B17" s="182" t="s">
        <v>92</v>
      </c>
      <c r="C17" s="182" t="s">
        <v>77</v>
      </c>
      <c r="D17" s="183">
        <v>2200</v>
      </c>
      <c r="F17" s="180" t="s">
        <v>77</v>
      </c>
      <c r="G17" s="180" t="s">
        <v>92</v>
      </c>
      <c r="H17" s="181">
        <v>2200</v>
      </c>
    </row>
    <row r="18" spans="2:8">
      <c r="B18" s="182" t="s">
        <v>93</v>
      </c>
      <c r="C18" s="182" t="s">
        <v>77</v>
      </c>
      <c r="D18" s="183">
        <v>1600</v>
      </c>
      <c r="F18" s="180" t="s">
        <v>77</v>
      </c>
      <c r="G18" s="180" t="s">
        <v>93</v>
      </c>
      <c r="H18" s="181">
        <v>1600</v>
      </c>
    </row>
    <row r="19" spans="2:8">
      <c r="B19" s="182" t="s">
        <v>94</v>
      </c>
      <c r="C19" s="182" t="s">
        <v>77</v>
      </c>
      <c r="D19" s="183">
        <v>700</v>
      </c>
      <c r="F19" s="180" t="s">
        <v>77</v>
      </c>
      <c r="G19" s="180" t="s">
        <v>94</v>
      </c>
      <c r="H19" s="181">
        <v>700</v>
      </c>
    </row>
    <row r="20" spans="2:8">
      <c r="B20" s="182" t="s">
        <v>95</v>
      </c>
      <c r="C20" s="182" t="s">
        <v>77</v>
      </c>
      <c r="D20" s="183">
        <v>1200</v>
      </c>
      <c r="F20" s="180" t="s">
        <v>77</v>
      </c>
      <c r="G20" s="180" t="s">
        <v>95</v>
      </c>
      <c r="H20" s="181">
        <v>1200</v>
      </c>
    </row>
    <row r="21" spans="2:8">
      <c r="B21" s="182" t="s">
        <v>78</v>
      </c>
      <c r="C21" s="182" t="s">
        <v>79</v>
      </c>
      <c r="D21" s="183">
        <v>2000</v>
      </c>
      <c r="F21" s="180" t="s">
        <v>79</v>
      </c>
      <c r="G21" s="180" t="s">
        <v>78</v>
      </c>
      <c r="H21" s="181">
        <v>2000</v>
      </c>
    </row>
    <row r="22" spans="2:8">
      <c r="B22" s="182" t="s">
        <v>80</v>
      </c>
      <c r="C22" s="182" t="s">
        <v>79</v>
      </c>
      <c r="D22" s="183">
        <v>2900</v>
      </c>
      <c r="F22" s="180" t="s">
        <v>79</v>
      </c>
      <c r="G22" s="180" t="s">
        <v>80</v>
      </c>
      <c r="H22" s="181">
        <v>2900</v>
      </c>
    </row>
    <row r="23" spans="2:8">
      <c r="B23" s="182" t="s">
        <v>77</v>
      </c>
      <c r="C23" s="182" t="s">
        <v>79</v>
      </c>
      <c r="D23" s="183">
        <v>1500</v>
      </c>
      <c r="F23" s="180" t="s">
        <v>79</v>
      </c>
      <c r="G23" s="180" t="s">
        <v>77</v>
      </c>
      <c r="H23" s="181">
        <v>1500</v>
      </c>
    </row>
    <row r="24" spans="2:8">
      <c r="B24" s="182" t="s">
        <v>81</v>
      </c>
      <c r="C24" s="182" t="s">
        <v>79</v>
      </c>
      <c r="D24" s="183">
        <v>2200</v>
      </c>
      <c r="F24" s="180" t="s">
        <v>79</v>
      </c>
      <c r="G24" s="180" t="s">
        <v>81</v>
      </c>
      <c r="H24" s="181">
        <v>2200</v>
      </c>
    </row>
    <row r="25" spans="2:8">
      <c r="B25" s="182" t="s">
        <v>82</v>
      </c>
      <c r="C25" s="182" t="s">
        <v>79</v>
      </c>
      <c r="D25" s="183">
        <v>3500</v>
      </c>
      <c r="F25" s="180" t="s">
        <v>79</v>
      </c>
      <c r="G25" s="180" t="s">
        <v>82</v>
      </c>
      <c r="H25" s="181">
        <v>3500</v>
      </c>
    </row>
    <row r="26" spans="2:8">
      <c r="B26" s="182" t="s">
        <v>83</v>
      </c>
      <c r="C26" s="182" t="s">
        <v>79</v>
      </c>
      <c r="D26" s="183">
        <v>800</v>
      </c>
      <c r="F26" s="180" t="s">
        <v>79</v>
      </c>
      <c r="G26" s="180" t="s">
        <v>83</v>
      </c>
      <c r="H26" s="181">
        <v>800</v>
      </c>
    </row>
    <row r="27" spans="2:8">
      <c r="B27" s="182" t="s">
        <v>84</v>
      </c>
      <c r="C27" s="182" t="s">
        <v>79</v>
      </c>
      <c r="D27" s="183">
        <v>1400</v>
      </c>
      <c r="F27" s="180" t="s">
        <v>79</v>
      </c>
      <c r="G27" s="180" t="s">
        <v>84</v>
      </c>
      <c r="H27" s="181">
        <v>1400</v>
      </c>
    </row>
    <row r="28" spans="2:8">
      <c r="B28" s="182" t="s">
        <v>85</v>
      </c>
      <c r="C28" s="182" t="s">
        <v>79</v>
      </c>
      <c r="D28" s="183">
        <v>2300</v>
      </c>
      <c r="F28" s="180" t="s">
        <v>79</v>
      </c>
      <c r="G28" s="180" t="s">
        <v>85</v>
      </c>
      <c r="H28" s="181">
        <v>2300</v>
      </c>
    </row>
    <row r="29" spans="2:8">
      <c r="B29" s="182" t="s">
        <v>86</v>
      </c>
      <c r="C29" s="182" t="s">
        <v>79</v>
      </c>
      <c r="D29" s="183">
        <v>2500</v>
      </c>
      <c r="F29" s="180" t="s">
        <v>79</v>
      </c>
      <c r="G29" s="180" t="s">
        <v>86</v>
      </c>
      <c r="H29" s="181">
        <v>2500</v>
      </c>
    </row>
    <row r="30" spans="2:8">
      <c r="B30" s="182" t="s">
        <v>87</v>
      </c>
      <c r="C30" s="182" t="s">
        <v>79</v>
      </c>
      <c r="D30" s="183">
        <v>2200</v>
      </c>
      <c r="F30" s="180" t="s">
        <v>79</v>
      </c>
      <c r="G30" s="180" t="s">
        <v>87</v>
      </c>
      <c r="H30" s="181">
        <v>2200</v>
      </c>
    </row>
    <row r="31" spans="2:8">
      <c r="B31" s="182" t="s">
        <v>88</v>
      </c>
      <c r="C31" s="182" t="s">
        <v>79</v>
      </c>
      <c r="D31" s="183">
        <v>2400</v>
      </c>
      <c r="F31" s="180" t="s">
        <v>79</v>
      </c>
      <c r="G31" s="180" t="s">
        <v>88</v>
      </c>
      <c r="H31" s="181">
        <v>2400</v>
      </c>
    </row>
    <row r="32" spans="2:8">
      <c r="B32" s="182" t="s">
        <v>89</v>
      </c>
      <c r="C32" s="182" t="s">
        <v>79</v>
      </c>
      <c r="D32" s="183">
        <v>1600</v>
      </c>
      <c r="F32" s="180" t="s">
        <v>79</v>
      </c>
      <c r="G32" s="180" t="s">
        <v>89</v>
      </c>
      <c r="H32" s="181">
        <v>1600</v>
      </c>
    </row>
    <row r="33" spans="2:8">
      <c r="B33" s="182" t="s">
        <v>90</v>
      </c>
      <c r="C33" s="182" t="s">
        <v>79</v>
      </c>
      <c r="D33" s="183">
        <v>1600</v>
      </c>
      <c r="F33" s="180" t="s">
        <v>79</v>
      </c>
      <c r="G33" s="180" t="s">
        <v>90</v>
      </c>
      <c r="H33" s="181">
        <v>1600</v>
      </c>
    </row>
    <row r="34" spans="2:8">
      <c r="B34" s="182" t="s">
        <v>91</v>
      </c>
      <c r="C34" s="182" t="s">
        <v>79</v>
      </c>
      <c r="D34" s="183">
        <v>700</v>
      </c>
      <c r="F34" s="180" t="s">
        <v>79</v>
      </c>
      <c r="G34" s="180" t="s">
        <v>91</v>
      </c>
      <c r="H34" s="181">
        <v>700</v>
      </c>
    </row>
    <row r="35" spans="2:8">
      <c r="B35" s="182" t="s">
        <v>92</v>
      </c>
      <c r="C35" s="182" t="s">
        <v>79</v>
      </c>
      <c r="D35" s="183">
        <v>800</v>
      </c>
      <c r="F35" s="180" t="s">
        <v>79</v>
      </c>
      <c r="G35" s="180" t="s">
        <v>92</v>
      </c>
      <c r="H35" s="181">
        <v>800</v>
      </c>
    </row>
    <row r="36" spans="2:8">
      <c r="B36" s="182" t="s">
        <v>93</v>
      </c>
      <c r="C36" s="182" t="s">
        <v>79</v>
      </c>
      <c r="D36" s="183">
        <v>300</v>
      </c>
      <c r="F36" s="180" t="s">
        <v>79</v>
      </c>
      <c r="G36" s="180" t="s">
        <v>93</v>
      </c>
      <c r="H36" s="181">
        <v>300</v>
      </c>
    </row>
    <row r="37" spans="2:8">
      <c r="B37" s="182" t="s">
        <v>94</v>
      </c>
      <c r="C37" s="182" t="s">
        <v>79</v>
      </c>
      <c r="D37" s="183">
        <v>1000</v>
      </c>
      <c r="F37" s="180" t="s">
        <v>79</v>
      </c>
      <c r="G37" s="180" t="s">
        <v>94</v>
      </c>
      <c r="H37" s="181">
        <v>1000</v>
      </c>
    </row>
    <row r="38" spans="2:8">
      <c r="B38" s="182" t="s">
        <v>95</v>
      </c>
      <c r="C38" s="182" t="s">
        <v>79</v>
      </c>
      <c r="D38" s="183">
        <v>1800</v>
      </c>
      <c r="F38" s="180" t="s">
        <v>79</v>
      </c>
      <c r="G38" s="180" t="s">
        <v>95</v>
      </c>
      <c r="H38" s="181">
        <v>1800</v>
      </c>
    </row>
    <row r="39" spans="2:8">
      <c r="B39" s="182" t="s">
        <v>78</v>
      </c>
      <c r="C39" s="182" t="s">
        <v>81</v>
      </c>
      <c r="D39" s="183">
        <v>3900</v>
      </c>
      <c r="F39" s="180" t="s">
        <v>81</v>
      </c>
      <c r="G39" s="180" t="s">
        <v>78</v>
      </c>
      <c r="H39" s="181">
        <v>3900</v>
      </c>
    </row>
    <row r="40" spans="2:8">
      <c r="B40" s="182" t="s">
        <v>79</v>
      </c>
      <c r="C40" s="182" t="s">
        <v>81</v>
      </c>
      <c r="D40" s="183">
        <v>2200</v>
      </c>
      <c r="F40" s="180" t="s">
        <v>81</v>
      </c>
      <c r="G40" s="180" t="s">
        <v>79</v>
      </c>
      <c r="H40" s="181">
        <v>2200</v>
      </c>
    </row>
    <row r="41" spans="2:8">
      <c r="B41" s="182" t="s">
        <v>80</v>
      </c>
      <c r="C41" s="182" t="s">
        <v>81</v>
      </c>
      <c r="D41" s="183">
        <v>4600</v>
      </c>
      <c r="F41" s="180" t="s">
        <v>81</v>
      </c>
      <c r="G41" s="180" t="s">
        <v>80</v>
      </c>
      <c r="H41" s="181">
        <v>4600</v>
      </c>
    </row>
    <row r="42" spans="2:8">
      <c r="B42" s="182" t="s">
        <v>77</v>
      </c>
      <c r="C42" s="182" t="s">
        <v>81</v>
      </c>
      <c r="D42" s="183">
        <v>1600</v>
      </c>
      <c r="F42" s="180" t="s">
        <v>81</v>
      </c>
      <c r="G42" s="180" t="s">
        <v>77</v>
      </c>
      <c r="H42" s="181">
        <v>1600</v>
      </c>
    </row>
    <row r="43" spans="2:8">
      <c r="B43" s="182" t="s">
        <v>82</v>
      </c>
      <c r="C43" s="182" t="s">
        <v>81</v>
      </c>
      <c r="D43" s="183">
        <v>5200</v>
      </c>
      <c r="F43" s="180" t="s">
        <v>81</v>
      </c>
      <c r="G43" s="180" t="s">
        <v>82</v>
      </c>
      <c r="H43" s="181">
        <v>5200</v>
      </c>
    </row>
    <row r="44" spans="2:8">
      <c r="B44" s="182" t="s">
        <v>83</v>
      </c>
      <c r="C44" s="182" t="s">
        <v>81</v>
      </c>
      <c r="D44" s="183">
        <v>2700</v>
      </c>
      <c r="F44" s="180" t="s">
        <v>81</v>
      </c>
      <c r="G44" s="180" t="s">
        <v>83</v>
      </c>
      <c r="H44" s="181">
        <v>2700</v>
      </c>
    </row>
    <row r="45" spans="2:8">
      <c r="B45" s="182" t="s">
        <v>84</v>
      </c>
      <c r="C45" s="182" t="s">
        <v>81</v>
      </c>
      <c r="D45" s="183">
        <v>3300</v>
      </c>
      <c r="F45" s="180" t="s">
        <v>81</v>
      </c>
      <c r="G45" s="180" t="s">
        <v>84</v>
      </c>
      <c r="H45" s="181">
        <v>3300</v>
      </c>
    </row>
    <row r="46" spans="2:8">
      <c r="B46" s="182" t="s">
        <v>85</v>
      </c>
      <c r="C46" s="182" t="s">
        <v>81</v>
      </c>
      <c r="D46" s="183">
        <v>4100</v>
      </c>
      <c r="F46" s="180" t="s">
        <v>81</v>
      </c>
      <c r="G46" s="180" t="s">
        <v>85</v>
      </c>
      <c r="H46" s="181">
        <v>4100</v>
      </c>
    </row>
    <row r="47" spans="2:8">
      <c r="B47" s="182" t="s">
        <v>86</v>
      </c>
      <c r="C47" s="182" t="s">
        <v>81</v>
      </c>
      <c r="D47" s="183">
        <v>4300</v>
      </c>
      <c r="F47" s="180" t="s">
        <v>81</v>
      </c>
      <c r="G47" s="180" t="s">
        <v>86</v>
      </c>
      <c r="H47" s="181">
        <v>4300</v>
      </c>
    </row>
    <row r="48" spans="2:8">
      <c r="B48" s="182" t="s">
        <v>87</v>
      </c>
      <c r="C48" s="182" t="s">
        <v>81</v>
      </c>
      <c r="D48" s="183">
        <v>4100</v>
      </c>
      <c r="F48" s="180" t="s">
        <v>81</v>
      </c>
      <c r="G48" s="180" t="s">
        <v>87</v>
      </c>
      <c r="H48" s="181">
        <v>4100</v>
      </c>
    </row>
    <row r="49" spans="2:8">
      <c r="B49" s="182" t="s">
        <v>88</v>
      </c>
      <c r="C49" s="182" t="s">
        <v>81</v>
      </c>
      <c r="D49" s="183">
        <v>4200</v>
      </c>
      <c r="F49" s="180" t="s">
        <v>81</v>
      </c>
      <c r="G49" s="180" t="s">
        <v>88</v>
      </c>
      <c r="H49" s="181">
        <v>4200</v>
      </c>
    </row>
    <row r="50" spans="2:8">
      <c r="B50" s="182" t="s">
        <v>89</v>
      </c>
      <c r="C50" s="182" t="s">
        <v>81</v>
      </c>
      <c r="D50" s="183">
        <v>3500</v>
      </c>
      <c r="F50" s="180" t="s">
        <v>81</v>
      </c>
      <c r="G50" s="180" t="s">
        <v>89</v>
      </c>
      <c r="H50" s="181">
        <v>3500</v>
      </c>
    </row>
    <row r="51" spans="2:8">
      <c r="B51" s="182" t="s">
        <v>90</v>
      </c>
      <c r="C51" s="182" t="s">
        <v>81</v>
      </c>
      <c r="D51" s="183">
        <v>3500</v>
      </c>
      <c r="F51" s="180" t="s">
        <v>81</v>
      </c>
      <c r="G51" s="180" t="s">
        <v>90</v>
      </c>
      <c r="H51" s="181">
        <v>3500</v>
      </c>
    </row>
    <row r="52" spans="2:8">
      <c r="B52" s="182" t="s">
        <v>91</v>
      </c>
      <c r="C52" s="182" t="s">
        <v>81</v>
      </c>
      <c r="D52" s="183">
        <v>2300</v>
      </c>
      <c r="F52" s="180" t="s">
        <v>81</v>
      </c>
      <c r="G52" s="180" t="s">
        <v>91</v>
      </c>
      <c r="H52" s="181">
        <v>2300</v>
      </c>
    </row>
    <row r="53" spans="2:8">
      <c r="B53" s="182" t="s">
        <v>92</v>
      </c>
      <c r="C53" s="182" t="s">
        <v>81</v>
      </c>
      <c r="D53" s="183">
        <v>2800</v>
      </c>
      <c r="F53" s="180" t="s">
        <v>81</v>
      </c>
      <c r="G53" s="180" t="s">
        <v>92</v>
      </c>
      <c r="H53" s="181">
        <v>2800</v>
      </c>
    </row>
    <row r="54" spans="2:8">
      <c r="B54" s="182" t="s">
        <v>93</v>
      </c>
      <c r="C54" s="182" t="s">
        <v>81</v>
      </c>
      <c r="D54" s="183">
        <v>2300</v>
      </c>
      <c r="F54" s="180" t="s">
        <v>81</v>
      </c>
      <c r="G54" s="180" t="s">
        <v>93</v>
      </c>
      <c r="H54" s="181">
        <v>2300</v>
      </c>
    </row>
    <row r="55" spans="2:8">
      <c r="B55" s="182" t="s">
        <v>94</v>
      </c>
      <c r="C55" s="182" t="s">
        <v>81</v>
      </c>
      <c r="D55" s="183">
        <v>1400</v>
      </c>
      <c r="F55" s="180" t="s">
        <v>81</v>
      </c>
      <c r="G55" s="180" t="s">
        <v>94</v>
      </c>
      <c r="H55" s="181">
        <v>1400</v>
      </c>
    </row>
    <row r="56" spans="2:8">
      <c r="B56" s="182" t="s">
        <v>95</v>
      </c>
      <c r="C56" s="182" t="s">
        <v>81</v>
      </c>
      <c r="D56" s="183">
        <v>700</v>
      </c>
      <c r="F56" s="180" t="s">
        <v>81</v>
      </c>
      <c r="G56" s="180" t="s">
        <v>95</v>
      </c>
      <c r="H56" s="181">
        <v>700</v>
      </c>
    </row>
    <row r="57" spans="2:8">
      <c r="B57" s="182" t="s">
        <v>78</v>
      </c>
      <c r="C57" s="182" t="s">
        <v>91</v>
      </c>
      <c r="D57" s="183">
        <v>1600</v>
      </c>
      <c r="F57" s="180" t="s">
        <v>91</v>
      </c>
      <c r="G57" s="180" t="s">
        <v>78</v>
      </c>
      <c r="H57" s="181">
        <v>1600</v>
      </c>
    </row>
    <row r="58" spans="2:8">
      <c r="B58" s="182" t="s">
        <v>79</v>
      </c>
      <c r="C58" s="182" t="s">
        <v>91</v>
      </c>
      <c r="D58" s="183">
        <v>700</v>
      </c>
      <c r="F58" s="180" t="s">
        <v>91</v>
      </c>
      <c r="G58" s="180" t="s">
        <v>79</v>
      </c>
      <c r="H58" s="181">
        <v>700</v>
      </c>
    </row>
    <row r="59" spans="2:8">
      <c r="B59" s="182" t="s">
        <v>80</v>
      </c>
      <c r="C59" s="182" t="s">
        <v>91</v>
      </c>
      <c r="D59" s="183">
        <v>2500</v>
      </c>
      <c r="F59" s="180" t="s">
        <v>91</v>
      </c>
      <c r="G59" s="180" t="s">
        <v>80</v>
      </c>
      <c r="H59" s="181">
        <v>2500</v>
      </c>
    </row>
    <row r="60" spans="2:8">
      <c r="B60" s="182" t="s">
        <v>77</v>
      </c>
      <c r="C60" s="182" t="s">
        <v>91</v>
      </c>
      <c r="D60" s="183">
        <v>1600</v>
      </c>
      <c r="F60" s="180" t="s">
        <v>91</v>
      </c>
      <c r="G60" s="180" t="s">
        <v>77</v>
      </c>
      <c r="H60" s="181">
        <v>1600</v>
      </c>
    </row>
    <row r="61" spans="2:8">
      <c r="B61" s="182" t="s">
        <v>81</v>
      </c>
      <c r="C61" s="182" t="s">
        <v>91</v>
      </c>
      <c r="D61" s="183">
        <v>2300</v>
      </c>
      <c r="F61" s="180" t="s">
        <v>91</v>
      </c>
      <c r="G61" s="180" t="s">
        <v>81</v>
      </c>
      <c r="H61" s="181">
        <v>2300</v>
      </c>
    </row>
    <row r="62" spans="2:8">
      <c r="B62" s="182" t="s">
        <v>82</v>
      </c>
      <c r="C62" s="182" t="s">
        <v>91</v>
      </c>
      <c r="D62" s="183">
        <v>3000</v>
      </c>
      <c r="F62" s="180" t="s">
        <v>91</v>
      </c>
      <c r="G62" s="180" t="s">
        <v>82</v>
      </c>
      <c r="H62" s="181">
        <v>3000</v>
      </c>
    </row>
    <row r="63" spans="2:8">
      <c r="B63" s="182" t="s">
        <v>83</v>
      </c>
      <c r="C63" s="182" t="s">
        <v>91</v>
      </c>
      <c r="D63" s="183">
        <v>500</v>
      </c>
      <c r="F63" s="180" t="s">
        <v>91</v>
      </c>
      <c r="G63" s="180" t="s">
        <v>83</v>
      </c>
      <c r="H63" s="181">
        <v>500</v>
      </c>
    </row>
    <row r="64" spans="2:8">
      <c r="B64" s="182" t="s">
        <v>84</v>
      </c>
      <c r="C64" s="182" t="s">
        <v>91</v>
      </c>
      <c r="D64" s="183">
        <v>1000</v>
      </c>
      <c r="F64" s="180" t="s">
        <v>91</v>
      </c>
      <c r="G64" s="180" t="s">
        <v>84</v>
      </c>
      <c r="H64" s="181">
        <v>1000</v>
      </c>
    </row>
    <row r="65" spans="2:8">
      <c r="B65" s="182" t="s">
        <v>85</v>
      </c>
      <c r="C65" s="182" t="s">
        <v>91</v>
      </c>
      <c r="D65" s="183">
        <v>1900</v>
      </c>
      <c r="F65" s="180" t="s">
        <v>91</v>
      </c>
      <c r="G65" s="180" t="s">
        <v>85</v>
      </c>
      <c r="H65" s="181">
        <v>1900</v>
      </c>
    </row>
    <row r="66" spans="2:8">
      <c r="B66" s="182" t="s">
        <v>86</v>
      </c>
      <c r="C66" s="182" t="s">
        <v>91</v>
      </c>
      <c r="D66" s="183">
        <v>2100</v>
      </c>
      <c r="F66" s="180" t="s">
        <v>91</v>
      </c>
      <c r="G66" s="180" t="s">
        <v>86</v>
      </c>
      <c r="H66" s="181">
        <v>2100</v>
      </c>
    </row>
    <row r="67" spans="2:8">
      <c r="B67" s="182" t="s">
        <v>87</v>
      </c>
      <c r="C67" s="182" t="s">
        <v>91</v>
      </c>
      <c r="D67" s="183">
        <v>1800</v>
      </c>
      <c r="F67" s="180" t="s">
        <v>91</v>
      </c>
      <c r="G67" s="180" t="s">
        <v>87</v>
      </c>
      <c r="H67" s="181">
        <v>1800</v>
      </c>
    </row>
    <row r="68" spans="2:8">
      <c r="B68" s="182" t="s">
        <v>88</v>
      </c>
      <c r="C68" s="182" t="s">
        <v>91</v>
      </c>
      <c r="D68" s="183">
        <v>2000</v>
      </c>
      <c r="F68" s="180" t="s">
        <v>91</v>
      </c>
      <c r="G68" s="180" t="s">
        <v>88</v>
      </c>
      <c r="H68" s="181">
        <v>2000</v>
      </c>
    </row>
    <row r="69" spans="2:8">
      <c r="B69" s="182" t="s">
        <v>89</v>
      </c>
      <c r="C69" s="182" t="s">
        <v>91</v>
      </c>
      <c r="D69" s="183">
        <v>1200</v>
      </c>
      <c r="F69" s="180" t="s">
        <v>91</v>
      </c>
      <c r="G69" s="180" t="s">
        <v>89</v>
      </c>
      <c r="H69" s="181">
        <v>1200</v>
      </c>
    </row>
    <row r="70" spans="2:8">
      <c r="B70" s="182" t="s">
        <v>90</v>
      </c>
      <c r="C70" s="182" t="s">
        <v>91</v>
      </c>
      <c r="D70" s="183">
        <v>1300</v>
      </c>
      <c r="F70" s="180" t="s">
        <v>91</v>
      </c>
      <c r="G70" s="180" t="s">
        <v>90</v>
      </c>
      <c r="H70" s="181">
        <v>1300</v>
      </c>
    </row>
    <row r="71" spans="2:8">
      <c r="B71" s="182" t="s">
        <v>92</v>
      </c>
      <c r="C71" s="182" t="s">
        <v>91</v>
      </c>
      <c r="D71" s="183">
        <v>600</v>
      </c>
      <c r="F71" s="180" t="s">
        <v>91</v>
      </c>
      <c r="G71" s="180" t="s">
        <v>92</v>
      </c>
      <c r="H71" s="181">
        <v>600</v>
      </c>
    </row>
    <row r="72" spans="2:8">
      <c r="B72" s="182" t="s">
        <v>93</v>
      </c>
      <c r="C72" s="182" t="s">
        <v>91</v>
      </c>
      <c r="D72" s="183">
        <v>500</v>
      </c>
      <c r="F72" s="180" t="s">
        <v>91</v>
      </c>
      <c r="G72" s="180" t="s">
        <v>93</v>
      </c>
      <c r="H72" s="181">
        <v>500</v>
      </c>
    </row>
    <row r="73" spans="2:8">
      <c r="B73" s="182" t="s">
        <v>94</v>
      </c>
      <c r="C73" s="182" t="s">
        <v>91</v>
      </c>
      <c r="D73" s="183">
        <v>1000</v>
      </c>
      <c r="F73" s="180" t="s">
        <v>91</v>
      </c>
      <c r="G73" s="180" t="s">
        <v>94</v>
      </c>
      <c r="H73" s="181">
        <v>1000</v>
      </c>
    </row>
    <row r="74" spans="2:8">
      <c r="B74" s="182" t="s">
        <v>95</v>
      </c>
      <c r="C74" s="182" t="s">
        <v>91</v>
      </c>
      <c r="D74" s="183">
        <v>1900</v>
      </c>
      <c r="F74" s="180" t="s">
        <v>91</v>
      </c>
      <c r="G74" s="180" t="s">
        <v>95</v>
      </c>
      <c r="H74" s="181">
        <v>1900</v>
      </c>
    </row>
    <row r="75" spans="2:8">
      <c r="B75" s="182" t="s">
        <v>78</v>
      </c>
      <c r="C75" s="182" t="s">
        <v>94</v>
      </c>
      <c r="D75" s="183">
        <v>2600</v>
      </c>
      <c r="F75" s="180" t="s">
        <v>94</v>
      </c>
      <c r="G75" s="180" t="s">
        <v>78</v>
      </c>
      <c r="H75" s="181">
        <v>2600</v>
      </c>
    </row>
    <row r="76" spans="2:8">
      <c r="B76" s="182" t="s">
        <v>79</v>
      </c>
      <c r="C76" s="182" t="s">
        <v>94</v>
      </c>
      <c r="D76" s="183">
        <v>1000</v>
      </c>
      <c r="F76" s="180" t="s">
        <v>94</v>
      </c>
      <c r="G76" s="180" t="s">
        <v>79</v>
      </c>
      <c r="H76" s="181">
        <v>1000</v>
      </c>
    </row>
    <row r="77" spans="2:8">
      <c r="B77" s="182" t="s">
        <v>80</v>
      </c>
      <c r="C77" s="182" t="s">
        <v>94</v>
      </c>
      <c r="D77" s="183">
        <v>3300</v>
      </c>
      <c r="F77" s="180" t="s">
        <v>94</v>
      </c>
      <c r="G77" s="180" t="s">
        <v>80</v>
      </c>
      <c r="H77" s="181">
        <v>3300</v>
      </c>
    </row>
    <row r="78" spans="2:8">
      <c r="B78" s="182" t="s">
        <v>77</v>
      </c>
      <c r="C78" s="182" t="s">
        <v>94</v>
      </c>
      <c r="D78" s="183">
        <v>700</v>
      </c>
      <c r="F78" s="180" t="s">
        <v>94</v>
      </c>
      <c r="G78" s="180" t="s">
        <v>77</v>
      </c>
      <c r="H78" s="181">
        <v>700</v>
      </c>
    </row>
    <row r="79" spans="2:8">
      <c r="B79" s="182" t="s">
        <v>81</v>
      </c>
      <c r="C79" s="182" t="s">
        <v>94</v>
      </c>
      <c r="D79" s="183">
        <v>1400</v>
      </c>
      <c r="F79" s="180" t="s">
        <v>94</v>
      </c>
      <c r="G79" s="180" t="s">
        <v>81</v>
      </c>
      <c r="H79" s="181">
        <v>1400</v>
      </c>
    </row>
    <row r="80" spans="2:8">
      <c r="B80" s="182" t="s">
        <v>82</v>
      </c>
      <c r="C80" s="182" t="s">
        <v>94</v>
      </c>
      <c r="D80" s="183">
        <v>3900</v>
      </c>
      <c r="F80" s="180" t="s">
        <v>94</v>
      </c>
      <c r="G80" s="180" t="s">
        <v>82</v>
      </c>
      <c r="H80" s="181">
        <v>3900</v>
      </c>
    </row>
    <row r="81" spans="2:8">
      <c r="B81" s="182" t="s">
        <v>83</v>
      </c>
      <c r="C81" s="182" t="s">
        <v>94</v>
      </c>
      <c r="D81" s="183">
        <v>1400</v>
      </c>
      <c r="F81" s="180" t="s">
        <v>94</v>
      </c>
      <c r="G81" s="180" t="s">
        <v>83</v>
      </c>
      <c r="H81" s="181">
        <v>1400</v>
      </c>
    </row>
    <row r="82" spans="2:8">
      <c r="B82" s="182" t="s">
        <v>84</v>
      </c>
      <c r="C82" s="182" t="s">
        <v>94</v>
      </c>
      <c r="D82" s="183">
        <v>2000</v>
      </c>
      <c r="F82" s="180" t="s">
        <v>94</v>
      </c>
      <c r="G82" s="180" t="s">
        <v>84</v>
      </c>
      <c r="H82" s="181">
        <v>2000</v>
      </c>
    </row>
    <row r="83" spans="2:8">
      <c r="B83" s="182" t="s">
        <v>85</v>
      </c>
      <c r="C83" s="182" t="s">
        <v>94</v>
      </c>
      <c r="D83" s="183">
        <v>2800</v>
      </c>
      <c r="F83" s="180" t="s">
        <v>94</v>
      </c>
      <c r="G83" s="180" t="s">
        <v>85</v>
      </c>
      <c r="H83" s="181">
        <v>2800</v>
      </c>
    </row>
    <row r="84" spans="2:8">
      <c r="B84" s="182" t="s">
        <v>86</v>
      </c>
      <c r="C84" s="182" t="s">
        <v>94</v>
      </c>
      <c r="D84" s="183">
        <v>3000</v>
      </c>
      <c r="F84" s="180" t="s">
        <v>94</v>
      </c>
      <c r="G84" s="180" t="s">
        <v>86</v>
      </c>
      <c r="H84" s="181">
        <v>3000</v>
      </c>
    </row>
    <row r="85" spans="2:8">
      <c r="B85" s="182" t="s">
        <v>87</v>
      </c>
      <c r="C85" s="182" t="s">
        <v>94</v>
      </c>
      <c r="D85" s="183">
        <v>2800</v>
      </c>
      <c r="F85" s="180" t="s">
        <v>94</v>
      </c>
      <c r="G85" s="180" t="s">
        <v>87</v>
      </c>
      <c r="H85" s="181">
        <v>2800</v>
      </c>
    </row>
    <row r="86" spans="2:8">
      <c r="B86" s="182" t="s">
        <v>88</v>
      </c>
      <c r="C86" s="182" t="s">
        <v>94</v>
      </c>
      <c r="D86" s="183">
        <v>3000</v>
      </c>
      <c r="F86" s="180" t="s">
        <v>94</v>
      </c>
      <c r="G86" s="180" t="s">
        <v>88</v>
      </c>
      <c r="H86" s="181">
        <v>3000</v>
      </c>
    </row>
    <row r="87" spans="2:8">
      <c r="B87" s="182" t="s">
        <v>89</v>
      </c>
      <c r="C87" s="182" t="s">
        <v>94</v>
      </c>
      <c r="D87" s="183">
        <v>2200</v>
      </c>
      <c r="F87" s="180" t="s">
        <v>94</v>
      </c>
      <c r="G87" s="180" t="s">
        <v>89</v>
      </c>
      <c r="H87" s="181">
        <v>2200</v>
      </c>
    </row>
    <row r="88" spans="2:8">
      <c r="B88" s="182" t="s">
        <v>90</v>
      </c>
      <c r="C88" s="182" t="s">
        <v>94</v>
      </c>
      <c r="D88" s="183">
        <v>2200</v>
      </c>
      <c r="F88" s="180" t="s">
        <v>94</v>
      </c>
      <c r="G88" s="180" t="s">
        <v>90</v>
      </c>
      <c r="H88" s="181">
        <v>2200</v>
      </c>
    </row>
    <row r="89" spans="2:8">
      <c r="B89" s="182" t="s">
        <v>91</v>
      </c>
      <c r="C89" s="182" t="s">
        <v>94</v>
      </c>
      <c r="D89" s="183">
        <v>1000</v>
      </c>
      <c r="F89" s="180" t="s">
        <v>94</v>
      </c>
      <c r="G89" s="180" t="s">
        <v>91</v>
      </c>
      <c r="H89" s="181">
        <v>1000</v>
      </c>
    </row>
    <row r="90" spans="2:8">
      <c r="B90" s="182" t="s">
        <v>92</v>
      </c>
      <c r="C90" s="182" t="s">
        <v>94</v>
      </c>
      <c r="D90" s="183">
        <v>1500</v>
      </c>
      <c r="F90" s="180" t="s">
        <v>94</v>
      </c>
      <c r="G90" s="180" t="s">
        <v>92</v>
      </c>
      <c r="H90" s="181">
        <v>1500</v>
      </c>
    </row>
    <row r="91" spans="2:8">
      <c r="B91" s="182" t="s">
        <v>93</v>
      </c>
      <c r="C91" s="182" t="s">
        <v>94</v>
      </c>
      <c r="D91" s="183">
        <v>1000</v>
      </c>
      <c r="F91" s="180" t="s">
        <v>94</v>
      </c>
      <c r="G91" s="180" t="s">
        <v>93</v>
      </c>
      <c r="H91" s="181">
        <v>1000</v>
      </c>
    </row>
    <row r="92" spans="2:8">
      <c r="B92" s="182" t="s">
        <v>95</v>
      </c>
      <c r="C92" s="182" t="s">
        <v>94</v>
      </c>
      <c r="D92" s="183">
        <v>900</v>
      </c>
      <c r="F92" s="180" t="s">
        <v>94</v>
      </c>
      <c r="G92" s="180" t="s">
        <v>95</v>
      </c>
      <c r="H92" s="181">
        <v>900</v>
      </c>
    </row>
    <row r="93" spans="2:8">
      <c r="B93" s="182" t="s">
        <v>78</v>
      </c>
      <c r="C93" s="182" t="s">
        <v>96</v>
      </c>
      <c r="D93" s="183">
        <v>3400</v>
      </c>
      <c r="F93" s="180" t="s">
        <v>96</v>
      </c>
      <c r="G93" s="180" t="s">
        <v>78</v>
      </c>
      <c r="H93" s="181">
        <v>3400</v>
      </c>
    </row>
    <row r="94" spans="2:8">
      <c r="B94" s="182" t="s">
        <v>79</v>
      </c>
      <c r="C94" s="182" t="s">
        <v>96</v>
      </c>
      <c r="D94" s="183">
        <v>1800</v>
      </c>
      <c r="F94" s="180" t="s">
        <v>96</v>
      </c>
      <c r="G94" s="180" t="s">
        <v>79</v>
      </c>
      <c r="H94" s="181">
        <v>1800</v>
      </c>
    </row>
    <row r="95" spans="2:8">
      <c r="B95" s="182" t="s">
        <v>80</v>
      </c>
      <c r="C95" s="182" t="s">
        <v>96</v>
      </c>
      <c r="D95" s="183">
        <v>4200</v>
      </c>
      <c r="F95" s="180" t="s">
        <v>96</v>
      </c>
      <c r="G95" s="180" t="s">
        <v>80</v>
      </c>
      <c r="H95" s="181">
        <v>4200</v>
      </c>
    </row>
    <row r="96" spans="2:8">
      <c r="B96" s="182" t="s">
        <v>77</v>
      </c>
      <c r="C96" s="182" t="s">
        <v>96</v>
      </c>
      <c r="D96" s="183">
        <v>1200</v>
      </c>
      <c r="F96" s="180" t="s">
        <v>96</v>
      </c>
      <c r="G96" s="180" t="s">
        <v>77</v>
      </c>
      <c r="H96" s="181">
        <v>1200</v>
      </c>
    </row>
    <row r="97" spans="2:8">
      <c r="B97" s="182" t="s">
        <v>81</v>
      </c>
      <c r="C97" s="182" t="s">
        <v>96</v>
      </c>
      <c r="D97" s="183">
        <v>700</v>
      </c>
      <c r="F97" s="180" t="s">
        <v>96</v>
      </c>
      <c r="G97" s="180" t="s">
        <v>81</v>
      </c>
      <c r="H97" s="181">
        <v>700</v>
      </c>
    </row>
    <row r="98" spans="2:8">
      <c r="B98" s="182" t="s">
        <v>82</v>
      </c>
      <c r="C98" s="182" t="s">
        <v>96</v>
      </c>
      <c r="D98" s="183">
        <v>4800</v>
      </c>
      <c r="F98" s="180" t="s">
        <v>96</v>
      </c>
      <c r="G98" s="180" t="s">
        <v>82</v>
      </c>
      <c r="H98" s="181">
        <v>4800</v>
      </c>
    </row>
    <row r="99" spans="2:8">
      <c r="B99" s="182" t="s">
        <v>83</v>
      </c>
      <c r="C99" s="182" t="s">
        <v>96</v>
      </c>
      <c r="D99" s="183">
        <v>2200</v>
      </c>
      <c r="F99" s="180" t="s">
        <v>96</v>
      </c>
      <c r="G99" s="180" t="s">
        <v>83</v>
      </c>
      <c r="H99" s="181">
        <v>2200</v>
      </c>
    </row>
    <row r="100" spans="2:8">
      <c r="B100" s="182" t="s">
        <v>84</v>
      </c>
      <c r="C100" s="182" t="s">
        <v>96</v>
      </c>
      <c r="D100" s="183">
        <v>2900</v>
      </c>
      <c r="F100" s="180" t="s">
        <v>96</v>
      </c>
      <c r="G100" s="180" t="s">
        <v>84</v>
      </c>
      <c r="H100" s="181">
        <v>2900</v>
      </c>
    </row>
    <row r="101" spans="2:8">
      <c r="B101" s="182" t="s">
        <v>85</v>
      </c>
      <c r="C101" s="182" t="s">
        <v>96</v>
      </c>
      <c r="D101" s="183">
        <v>3700</v>
      </c>
      <c r="F101" s="180" t="s">
        <v>96</v>
      </c>
      <c r="G101" s="180" t="s">
        <v>85</v>
      </c>
      <c r="H101" s="181">
        <v>3700</v>
      </c>
    </row>
    <row r="102" spans="2:8">
      <c r="B102" s="182" t="s">
        <v>86</v>
      </c>
      <c r="C102" s="182" t="s">
        <v>96</v>
      </c>
      <c r="D102" s="183">
        <v>3900</v>
      </c>
      <c r="F102" s="180" t="s">
        <v>96</v>
      </c>
      <c r="G102" s="180" t="s">
        <v>86</v>
      </c>
      <c r="H102" s="181">
        <v>3900</v>
      </c>
    </row>
    <row r="103" spans="2:8">
      <c r="B103" s="182" t="s">
        <v>87</v>
      </c>
      <c r="C103" s="182" t="s">
        <v>96</v>
      </c>
      <c r="D103" s="183">
        <v>3600</v>
      </c>
      <c r="F103" s="180" t="s">
        <v>96</v>
      </c>
      <c r="G103" s="180" t="s">
        <v>87</v>
      </c>
      <c r="H103" s="181">
        <v>3600</v>
      </c>
    </row>
    <row r="104" spans="2:8">
      <c r="B104" s="182" t="s">
        <v>88</v>
      </c>
      <c r="C104" s="182" t="s">
        <v>96</v>
      </c>
      <c r="D104" s="183">
        <v>3800</v>
      </c>
      <c r="F104" s="180" t="s">
        <v>96</v>
      </c>
      <c r="G104" s="180" t="s">
        <v>88</v>
      </c>
      <c r="H104" s="181">
        <v>3800</v>
      </c>
    </row>
    <row r="105" spans="2:8">
      <c r="B105" s="182" t="s">
        <v>89</v>
      </c>
      <c r="C105" s="182" t="s">
        <v>96</v>
      </c>
      <c r="D105" s="183">
        <v>3100</v>
      </c>
      <c r="F105" s="180" t="s">
        <v>96</v>
      </c>
      <c r="G105" s="180" t="s">
        <v>89</v>
      </c>
      <c r="H105" s="181">
        <v>3100</v>
      </c>
    </row>
    <row r="106" spans="2:8">
      <c r="B106" s="182" t="s">
        <v>90</v>
      </c>
      <c r="C106" s="182" t="s">
        <v>96</v>
      </c>
      <c r="D106" s="183">
        <v>3100</v>
      </c>
      <c r="F106" s="180" t="s">
        <v>96</v>
      </c>
      <c r="G106" s="180" t="s">
        <v>90</v>
      </c>
      <c r="H106" s="181">
        <v>3100</v>
      </c>
    </row>
    <row r="107" spans="2:8">
      <c r="B107" s="182" t="s">
        <v>91</v>
      </c>
      <c r="C107" s="182" t="s">
        <v>96</v>
      </c>
      <c r="D107" s="183">
        <v>1800</v>
      </c>
      <c r="F107" s="180" t="s">
        <v>96</v>
      </c>
      <c r="G107" s="180" t="s">
        <v>91</v>
      </c>
      <c r="H107" s="181">
        <v>1800</v>
      </c>
    </row>
    <row r="108" spans="2:8">
      <c r="B108" s="182" t="s">
        <v>92</v>
      </c>
      <c r="C108" s="182" t="s">
        <v>96</v>
      </c>
      <c r="D108" s="183">
        <v>2300</v>
      </c>
      <c r="F108" s="180" t="s">
        <v>96</v>
      </c>
      <c r="G108" s="180" t="s">
        <v>92</v>
      </c>
      <c r="H108" s="181">
        <v>2300</v>
      </c>
    </row>
    <row r="109" spans="2:8">
      <c r="B109" s="182" t="s">
        <v>93</v>
      </c>
      <c r="C109" s="182" t="s">
        <v>96</v>
      </c>
      <c r="D109" s="183">
        <v>1900</v>
      </c>
      <c r="F109" s="180" t="s">
        <v>96</v>
      </c>
      <c r="G109" s="180" t="s">
        <v>93</v>
      </c>
      <c r="H109" s="181">
        <v>1900</v>
      </c>
    </row>
    <row r="110" spans="2:8">
      <c r="B110" s="182" t="s">
        <v>94</v>
      </c>
      <c r="C110" s="182" t="s">
        <v>96</v>
      </c>
      <c r="D110" s="183">
        <v>900</v>
      </c>
      <c r="F110" s="180" t="s">
        <v>96</v>
      </c>
      <c r="G110" s="180" t="s">
        <v>94</v>
      </c>
      <c r="H110" s="181">
        <v>900</v>
      </c>
    </row>
    <row r="111" spans="2:8">
      <c r="B111" s="180" t="s">
        <v>77</v>
      </c>
      <c r="C111" s="180" t="s">
        <v>78</v>
      </c>
      <c r="D111" s="181">
        <v>3200</v>
      </c>
    </row>
    <row r="112" spans="2:8">
      <c r="B112" s="180" t="s">
        <v>77</v>
      </c>
      <c r="C112" s="180" t="s">
        <v>79</v>
      </c>
      <c r="D112" s="181">
        <v>1500</v>
      </c>
    </row>
    <row r="113" spans="2:4">
      <c r="B113" s="180" t="s">
        <v>77</v>
      </c>
      <c r="C113" s="180" t="s">
        <v>80</v>
      </c>
      <c r="D113" s="181">
        <v>4000</v>
      </c>
    </row>
    <row r="114" spans="2:4">
      <c r="B114" s="180" t="s">
        <v>77</v>
      </c>
      <c r="C114" s="180" t="s">
        <v>81</v>
      </c>
      <c r="D114" s="181">
        <v>1600</v>
      </c>
    </row>
    <row r="115" spans="2:4">
      <c r="B115" s="180" t="s">
        <v>77</v>
      </c>
      <c r="C115" s="180" t="s">
        <v>82</v>
      </c>
      <c r="D115" s="181">
        <v>4600</v>
      </c>
    </row>
    <row r="116" spans="2:4">
      <c r="B116" s="180" t="s">
        <v>77</v>
      </c>
      <c r="C116" s="180" t="s">
        <v>83</v>
      </c>
      <c r="D116" s="181">
        <v>2000</v>
      </c>
    </row>
    <row r="117" spans="2:4">
      <c r="B117" s="180" t="s">
        <v>77</v>
      </c>
      <c r="C117" s="180" t="s">
        <v>84</v>
      </c>
      <c r="D117" s="181">
        <v>2700</v>
      </c>
    </row>
    <row r="118" spans="2:4">
      <c r="B118" s="180" t="s">
        <v>77</v>
      </c>
      <c r="C118" s="180" t="s">
        <v>85</v>
      </c>
      <c r="D118" s="181">
        <v>3400</v>
      </c>
    </row>
    <row r="119" spans="2:4">
      <c r="B119" s="180" t="s">
        <v>77</v>
      </c>
      <c r="C119" s="180" t="s">
        <v>86</v>
      </c>
      <c r="D119" s="181">
        <v>3700</v>
      </c>
    </row>
    <row r="120" spans="2:4">
      <c r="B120" s="180" t="s">
        <v>77</v>
      </c>
      <c r="C120" s="180" t="s">
        <v>87</v>
      </c>
      <c r="D120" s="181">
        <v>3400</v>
      </c>
    </row>
    <row r="121" spans="2:4">
      <c r="B121" s="180" t="s">
        <v>77</v>
      </c>
      <c r="C121" s="180" t="s">
        <v>88</v>
      </c>
      <c r="D121" s="181">
        <v>3500</v>
      </c>
    </row>
    <row r="122" spans="2:4">
      <c r="B122" s="180" t="s">
        <v>77</v>
      </c>
      <c r="C122" s="180" t="s">
        <v>89</v>
      </c>
      <c r="D122" s="181">
        <v>2800</v>
      </c>
    </row>
    <row r="123" spans="2:4">
      <c r="B123" s="180" t="s">
        <v>77</v>
      </c>
      <c r="C123" s="180" t="s">
        <v>90</v>
      </c>
      <c r="D123" s="181">
        <v>2800</v>
      </c>
    </row>
    <row r="124" spans="2:4">
      <c r="B124" s="180" t="s">
        <v>77</v>
      </c>
      <c r="C124" s="180" t="s">
        <v>91</v>
      </c>
      <c r="D124" s="181">
        <v>1600</v>
      </c>
    </row>
    <row r="125" spans="2:4">
      <c r="B125" s="180" t="s">
        <v>77</v>
      </c>
      <c r="C125" s="180" t="s">
        <v>92</v>
      </c>
      <c r="D125" s="181">
        <v>2200</v>
      </c>
    </row>
    <row r="126" spans="2:4">
      <c r="B126" s="180" t="s">
        <v>77</v>
      </c>
      <c r="C126" s="180" t="s">
        <v>93</v>
      </c>
      <c r="D126" s="181">
        <v>1600</v>
      </c>
    </row>
    <row r="127" spans="2:4">
      <c r="B127" s="180" t="s">
        <v>77</v>
      </c>
      <c r="C127" s="180" t="s">
        <v>94</v>
      </c>
      <c r="D127" s="181">
        <v>700</v>
      </c>
    </row>
    <row r="128" spans="2:4">
      <c r="B128" s="180" t="s">
        <v>77</v>
      </c>
      <c r="C128" s="180" t="s">
        <v>95</v>
      </c>
      <c r="D128" s="181">
        <v>1200</v>
      </c>
    </row>
    <row r="129" spans="2:4">
      <c r="B129" s="180" t="s">
        <v>79</v>
      </c>
      <c r="C129" s="180" t="s">
        <v>78</v>
      </c>
      <c r="D129" s="181">
        <v>2000</v>
      </c>
    </row>
    <row r="130" spans="2:4">
      <c r="B130" s="180" t="s">
        <v>79</v>
      </c>
      <c r="C130" s="180" t="s">
        <v>80</v>
      </c>
      <c r="D130" s="181">
        <v>2900</v>
      </c>
    </row>
    <row r="131" spans="2:4">
      <c r="B131" s="180" t="s">
        <v>79</v>
      </c>
      <c r="C131" s="180" t="s">
        <v>77</v>
      </c>
      <c r="D131" s="181">
        <v>1500</v>
      </c>
    </row>
    <row r="132" spans="2:4">
      <c r="B132" s="180" t="s">
        <v>79</v>
      </c>
      <c r="C132" s="180" t="s">
        <v>81</v>
      </c>
      <c r="D132" s="181">
        <v>2200</v>
      </c>
    </row>
    <row r="133" spans="2:4">
      <c r="B133" s="180" t="s">
        <v>79</v>
      </c>
      <c r="C133" s="180" t="s">
        <v>82</v>
      </c>
      <c r="D133" s="181">
        <v>3500</v>
      </c>
    </row>
    <row r="134" spans="2:4">
      <c r="B134" s="180" t="s">
        <v>79</v>
      </c>
      <c r="C134" s="180" t="s">
        <v>83</v>
      </c>
      <c r="D134" s="181">
        <v>800</v>
      </c>
    </row>
    <row r="135" spans="2:4">
      <c r="B135" s="180" t="s">
        <v>79</v>
      </c>
      <c r="C135" s="180" t="s">
        <v>84</v>
      </c>
      <c r="D135" s="181">
        <v>1400</v>
      </c>
    </row>
    <row r="136" spans="2:4">
      <c r="B136" s="180" t="s">
        <v>79</v>
      </c>
      <c r="C136" s="180" t="s">
        <v>85</v>
      </c>
      <c r="D136" s="181">
        <v>2300</v>
      </c>
    </row>
    <row r="137" spans="2:4">
      <c r="B137" s="180" t="s">
        <v>79</v>
      </c>
      <c r="C137" s="180" t="s">
        <v>86</v>
      </c>
      <c r="D137" s="181">
        <v>2500</v>
      </c>
    </row>
    <row r="138" spans="2:4">
      <c r="B138" s="180" t="s">
        <v>79</v>
      </c>
      <c r="C138" s="180" t="s">
        <v>87</v>
      </c>
      <c r="D138" s="181">
        <v>2200</v>
      </c>
    </row>
    <row r="139" spans="2:4">
      <c r="B139" s="180" t="s">
        <v>79</v>
      </c>
      <c r="C139" s="180" t="s">
        <v>88</v>
      </c>
      <c r="D139" s="181">
        <v>2400</v>
      </c>
    </row>
    <row r="140" spans="2:4">
      <c r="B140" s="180" t="s">
        <v>79</v>
      </c>
      <c r="C140" s="180" t="s">
        <v>89</v>
      </c>
      <c r="D140" s="181">
        <v>1600</v>
      </c>
    </row>
    <row r="141" spans="2:4">
      <c r="B141" s="180" t="s">
        <v>79</v>
      </c>
      <c r="C141" s="180" t="s">
        <v>90</v>
      </c>
      <c r="D141" s="181">
        <v>1600</v>
      </c>
    </row>
    <row r="142" spans="2:4">
      <c r="B142" s="180" t="s">
        <v>79</v>
      </c>
      <c r="C142" s="180" t="s">
        <v>91</v>
      </c>
      <c r="D142" s="181">
        <v>700</v>
      </c>
    </row>
    <row r="143" spans="2:4">
      <c r="B143" s="180" t="s">
        <v>79</v>
      </c>
      <c r="C143" s="180" t="s">
        <v>92</v>
      </c>
      <c r="D143" s="181">
        <v>800</v>
      </c>
    </row>
    <row r="144" spans="2:4">
      <c r="B144" s="180" t="s">
        <v>79</v>
      </c>
      <c r="C144" s="180" t="s">
        <v>93</v>
      </c>
      <c r="D144" s="181">
        <v>300</v>
      </c>
    </row>
    <row r="145" spans="2:4">
      <c r="B145" s="180" t="s">
        <v>79</v>
      </c>
      <c r="C145" s="180" t="s">
        <v>94</v>
      </c>
      <c r="D145" s="181">
        <v>1000</v>
      </c>
    </row>
    <row r="146" spans="2:4">
      <c r="B146" s="180" t="s">
        <v>79</v>
      </c>
      <c r="C146" s="180" t="s">
        <v>95</v>
      </c>
      <c r="D146" s="181">
        <v>1800</v>
      </c>
    </row>
    <row r="147" spans="2:4">
      <c r="B147" s="180" t="s">
        <v>81</v>
      </c>
      <c r="C147" s="180" t="s">
        <v>78</v>
      </c>
      <c r="D147" s="181">
        <v>3900</v>
      </c>
    </row>
    <row r="148" spans="2:4">
      <c r="B148" s="180" t="s">
        <v>81</v>
      </c>
      <c r="C148" s="180" t="s">
        <v>79</v>
      </c>
      <c r="D148" s="181">
        <v>2200</v>
      </c>
    </row>
    <row r="149" spans="2:4">
      <c r="B149" s="180" t="s">
        <v>81</v>
      </c>
      <c r="C149" s="180" t="s">
        <v>80</v>
      </c>
      <c r="D149" s="181">
        <v>4600</v>
      </c>
    </row>
    <row r="150" spans="2:4">
      <c r="B150" s="180" t="s">
        <v>81</v>
      </c>
      <c r="C150" s="180" t="s">
        <v>77</v>
      </c>
      <c r="D150" s="181">
        <v>1600</v>
      </c>
    </row>
    <row r="151" spans="2:4">
      <c r="B151" s="180" t="s">
        <v>81</v>
      </c>
      <c r="C151" s="180" t="s">
        <v>82</v>
      </c>
      <c r="D151" s="181">
        <v>5200</v>
      </c>
    </row>
    <row r="152" spans="2:4">
      <c r="B152" s="180" t="s">
        <v>81</v>
      </c>
      <c r="C152" s="180" t="s">
        <v>83</v>
      </c>
      <c r="D152" s="181">
        <v>2700</v>
      </c>
    </row>
    <row r="153" spans="2:4">
      <c r="B153" s="180" t="s">
        <v>81</v>
      </c>
      <c r="C153" s="180" t="s">
        <v>84</v>
      </c>
      <c r="D153" s="181">
        <v>3300</v>
      </c>
    </row>
    <row r="154" spans="2:4">
      <c r="B154" s="180" t="s">
        <v>81</v>
      </c>
      <c r="C154" s="180" t="s">
        <v>85</v>
      </c>
      <c r="D154" s="181">
        <v>4100</v>
      </c>
    </row>
    <row r="155" spans="2:4">
      <c r="B155" s="180" t="s">
        <v>81</v>
      </c>
      <c r="C155" s="180" t="s">
        <v>86</v>
      </c>
      <c r="D155" s="181">
        <v>4300</v>
      </c>
    </row>
    <row r="156" spans="2:4">
      <c r="B156" s="180" t="s">
        <v>81</v>
      </c>
      <c r="C156" s="180" t="s">
        <v>87</v>
      </c>
      <c r="D156" s="181">
        <v>4100</v>
      </c>
    </row>
    <row r="157" spans="2:4">
      <c r="B157" s="180" t="s">
        <v>81</v>
      </c>
      <c r="C157" s="180" t="s">
        <v>88</v>
      </c>
      <c r="D157" s="181">
        <v>4200</v>
      </c>
    </row>
    <row r="158" spans="2:4">
      <c r="B158" s="180" t="s">
        <v>81</v>
      </c>
      <c r="C158" s="180" t="s">
        <v>89</v>
      </c>
      <c r="D158" s="181">
        <v>3500</v>
      </c>
    </row>
    <row r="159" spans="2:4">
      <c r="B159" s="180" t="s">
        <v>81</v>
      </c>
      <c r="C159" s="180" t="s">
        <v>90</v>
      </c>
      <c r="D159" s="181">
        <v>3500</v>
      </c>
    </row>
    <row r="160" spans="2:4">
      <c r="B160" s="180" t="s">
        <v>81</v>
      </c>
      <c r="C160" s="180" t="s">
        <v>91</v>
      </c>
      <c r="D160" s="181">
        <v>2300</v>
      </c>
    </row>
    <row r="161" spans="2:4">
      <c r="B161" s="180" t="s">
        <v>81</v>
      </c>
      <c r="C161" s="180" t="s">
        <v>92</v>
      </c>
      <c r="D161" s="181">
        <v>2800</v>
      </c>
    </row>
    <row r="162" spans="2:4">
      <c r="B162" s="180" t="s">
        <v>81</v>
      </c>
      <c r="C162" s="180" t="s">
        <v>93</v>
      </c>
      <c r="D162" s="181">
        <v>2300</v>
      </c>
    </row>
    <row r="163" spans="2:4">
      <c r="B163" s="180" t="s">
        <v>81</v>
      </c>
      <c r="C163" s="180" t="s">
        <v>94</v>
      </c>
      <c r="D163" s="181">
        <v>1400</v>
      </c>
    </row>
    <row r="164" spans="2:4">
      <c r="B164" s="180" t="s">
        <v>81</v>
      </c>
      <c r="C164" s="180" t="s">
        <v>95</v>
      </c>
      <c r="D164" s="181">
        <v>700</v>
      </c>
    </row>
    <row r="165" spans="2:4">
      <c r="B165" s="180" t="s">
        <v>91</v>
      </c>
      <c r="C165" s="180" t="s">
        <v>78</v>
      </c>
      <c r="D165" s="181">
        <v>1600</v>
      </c>
    </row>
    <row r="166" spans="2:4">
      <c r="B166" s="180" t="s">
        <v>91</v>
      </c>
      <c r="C166" s="180" t="s">
        <v>79</v>
      </c>
      <c r="D166" s="181">
        <v>700</v>
      </c>
    </row>
    <row r="167" spans="2:4">
      <c r="B167" s="180" t="s">
        <v>91</v>
      </c>
      <c r="C167" s="180" t="s">
        <v>80</v>
      </c>
      <c r="D167" s="181">
        <v>2500</v>
      </c>
    </row>
    <row r="168" spans="2:4">
      <c r="B168" s="180" t="s">
        <v>91</v>
      </c>
      <c r="C168" s="180" t="s">
        <v>77</v>
      </c>
      <c r="D168" s="181">
        <v>1600</v>
      </c>
    </row>
    <row r="169" spans="2:4">
      <c r="B169" s="180" t="s">
        <v>91</v>
      </c>
      <c r="C169" s="180" t="s">
        <v>81</v>
      </c>
      <c r="D169" s="181">
        <v>2300</v>
      </c>
    </row>
    <row r="170" spans="2:4">
      <c r="B170" s="180" t="s">
        <v>91</v>
      </c>
      <c r="C170" s="180" t="s">
        <v>82</v>
      </c>
      <c r="D170" s="181">
        <v>3000</v>
      </c>
    </row>
    <row r="171" spans="2:4">
      <c r="B171" s="180" t="s">
        <v>91</v>
      </c>
      <c r="C171" s="180" t="s">
        <v>83</v>
      </c>
      <c r="D171" s="181">
        <v>500</v>
      </c>
    </row>
    <row r="172" spans="2:4">
      <c r="B172" s="180" t="s">
        <v>91</v>
      </c>
      <c r="C172" s="180" t="s">
        <v>84</v>
      </c>
      <c r="D172" s="181">
        <v>1000</v>
      </c>
    </row>
    <row r="173" spans="2:4">
      <c r="B173" s="180" t="s">
        <v>91</v>
      </c>
      <c r="C173" s="180" t="s">
        <v>85</v>
      </c>
      <c r="D173" s="181">
        <v>1900</v>
      </c>
    </row>
    <row r="174" spans="2:4">
      <c r="B174" s="180" t="s">
        <v>91</v>
      </c>
      <c r="C174" s="180" t="s">
        <v>86</v>
      </c>
      <c r="D174" s="181">
        <v>2100</v>
      </c>
    </row>
    <row r="175" spans="2:4">
      <c r="B175" s="180" t="s">
        <v>91</v>
      </c>
      <c r="C175" s="180" t="s">
        <v>87</v>
      </c>
      <c r="D175" s="181">
        <v>1800</v>
      </c>
    </row>
    <row r="176" spans="2:4">
      <c r="B176" s="180" t="s">
        <v>91</v>
      </c>
      <c r="C176" s="180" t="s">
        <v>88</v>
      </c>
      <c r="D176" s="181">
        <v>2000</v>
      </c>
    </row>
    <row r="177" spans="2:4">
      <c r="B177" s="180" t="s">
        <v>91</v>
      </c>
      <c r="C177" s="180" t="s">
        <v>89</v>
      </c>
      <c r="D177" s="181">
        <v>1200</v>
      </c>
    </row>
    <row r="178" spans="2:4">
      <c r="B178" s="180" t="s">
        <v>91</v>
      </c>
      <c r="C178" s="180" t="s">
        <v>90</v>
      </c>
      <c r="D178" s="181">
        <v>1300</v>
      </c>
    </row>
    <row r="179" spans="2:4">
      <c r="B179" s="180" t="s">
        <v>91</v>
      </c>
      <c r="C179" s="180" t="s">
        <v>92</v>
      </c>
      <c r="D179" s="181">
        <v>600</v>
      </c>
    </row>
    <row r="180" spans="2:4">
      <c r="B180" s="180" t="s">
        <v>91</v>
      </c>
      <c r="C180" s="180" t="s">
        <v>93</v>
      </c>
      <c r="D180" s="181">
        <v>500</v>
      </c>
    </row>
    <row r="181" spans="2:4">
      <c r="B181" s="180" t="s">
        <v>91</v>
      </c>
      <c r="C181" s="180" t="s">
        <v>94</v>
      </c>
      <c r="D181" s="181">
        <v>1000</v>
      </c>
    </row>
    <row r="182" spans="2:4">
      <c r="B182" s="180" t="s">
        <v>91</v>
      </c>
      <c r="C182" s="180" t="s">
        <v>95</v>
      </c>
      <c r="D182" s="181">
        <v>1900</v>
      </c>
    </row>
    <row r="183" spans="2:4">
      <c r="B183" s="180" t="s">
        <v>94</v>
      </c>
      <c r="C183" s="180" t="s">
        <v>78</v>
      </c>
      <c r="D183" s="181">
        <v>2600</v>
      </c>
    </row>
    <row r="184" spans="2:4">
      <c r="B184" s="180" t="s">
        <v>94</v>
      </c>
      <c r="C184" s="180" t="s">
        <v>79</v>
      </c>
      <c r="D184" s="181">
        <v>1000</v>
      </c>
    </row>
    <row r="185" spans="2:4">
      <c r="B185" s="180" t="s">
        <v>94</v>
      </c>
      <c r="C185" s="180" t="s">
        <v>80</v>
      </c>
      <c r="D185" s="181">
        <v>3300</v>
      </c>
    </row>
    <row r="186" spans="2:4">
      <c r="B186" s="180" t="s">
        <v>94</v>
      </c>
      <c r="C186" s="180" t="s">
        <v>77</v>
      </c>
      <c r="D186" s="181">
        <v>700</v>
      </c>
    </row>
    <row r="187" spans="2:4">
      <c r="B187" s="180" t="s">
        <v>94</v>
      </c>
      <c r="C187" s="180" t="s">
        <v>81</v>
      </c>
      <c r="D187" s="181">
        <v>1400</v>
      </c>
    </row>
    <row r="188" spans="2:4">
      <c r="B188" s="180" t="s">
        <v>94</v>
      </c>
      <c r="C188" s="180" t="s">
        <v>82</v>
      </c>
      <c r="D188" s="181">
        <v>3900</v>
      </c>
    </row>
    <row r="189" spans="2:4">
      <c r="B189" s="180" t="s">
        <v>94</v>
      </c>
      <c r="C189" s="180" t="s">
        <v>83</v>
      </c>
      <c r="D189" s="181">
        <v>1400</v>
      </c>
    </row>
    <row r="190" spans="2:4">
      <c r="B190" s="180" t="s">
        <v>94</v>
      </c>
      <c r="C190" s="180" t="s">
        <v>84</v>
      </c>
      <c r="D190" s="181">
        <v>2000</v>
      </c>
    </row>
    <row r="191" spans="2:4">
      <c r="B191" s="180" t="s">
        <v>94</v>
      </c>
      <c r="C191" s="180" t="s">
        <v>85</v>
      </c>
      <c r="D191" s="181">
        <v>2800</v>
      </c>
    </row>
    <row r="192" spans="2:4">
      <c r="B192" s="180" t="s">
        <v>94</v>
      </c>
      <c r="C192" s="180" t="s">
        <v>86</v>
      </c>
      <c r="D192" s="181">
        <v>3000</v>
      </c>
    </row>
    <row r="193" spans="2:4">
      <c r="B193" s="180" t="s">
        <v>94</v>
      </c>
      <c r="C193" s="180" t="s">
        <v>87</v>
      </c>
      <c r="D193" s="181">
        <v>2800</v>
      </c>
    </row>
    <row r="194" spans="2:4">
      <c r="B194" s="180" t="s">
        <v>94</v>
      </c>
      <c r="C194" s="180" t="s">
        <v>88</v>
      </c>
      <c r="D194" s="181">
        <v>3000</v>
      </c>
    </row>
    <row r="195" spans="2:4">
      <c r="B195" s="180" t="s">
        <v>94</v>
      </c>
      <c r="C195" s="180" t="s">
        <v>89</v>
      </c>
      <c r="D195" s="181">
        <v>2200</v>
      </c>
    </row>
    <row r="196" spans="2:4">
      <c r="B196" s="180" t="s">
        <v>94</v>
      </c>
      <c r="C196" s="180" t="s">
        <v>90</v>
      </c>
      <c r="D196" s="181">
        <v>2200</v>
      </c>
    </row>
    <row r="197" spans="2:4">
      <c r="B197" s="180" t="s">
        <v>94</v>
      </c>
      <c r="C197" s="180" t="s">
        <v>91</v>
      </c>
      <c r="D197" s="181">
        <v>1000</v>
      </c>
    </row>
    <row r="198" spans="2:4">
      <c r="B198" s="180" t="s">
        <v>94</v>
      </c>
      <c r="C198" s="180" t="s">
        <v>92</v>
      </c>
      <c r="D198" s="181">
        <v>1500</v>
      </c>
    </row>
    <row r="199" spans="2:4">
      <c r="B199" s="180" t="s">
        <v>94</v>
      </c>
      <c r="C199" s="180" t="s">
        <v>93</v>
      </c>
      <c r="D199" s="181">
        <v>1000</v>
      </c>
    </row>
    <row r="200" spans="2:4">
      <c r="B200" s="180" t="s">
        <v>94</v>
      </c>
      <c r="C200" s="180" t="s">
        <v>95</v>
      </c>
      <c r="D200" s="181">
        <v>900</v>
      </c>
    </row>
    <row r="201" spans="2:4">
      <c r="B201" s="180" t="s">
        <v>96</v>
      </c>
      <c r="C201" s="180" t="s">
        <v>78</v>
      </c>
      <c r="D201" s="181">
        <v>3400</v>
      </c>
    </row>
    <row r="202" spans="2:4">
      <c r="B202" s="180" t="s">
        <v>96</v>
      </c>
      <c r="C202" s="180" t="s">
        <v>79</v>
      </c>
      <c r="D202" s="181">
        <v>1800</v>
      </c>
    </row>
    <row r="203" spans="2:4">
      <c r="B203" s="180" t="s">
        <v>96</v>
      </c>
      <c r="C203" s="180" t="s">
        <v>80</v>
      </c>
      <c r="D203" s="181">
        <v>4200</v>
      </c>
    </row>
    <row r="204" spans="2:4">
      <c r="B204" s="180" t="s">
        <v>96</v>
      </c>
      <c r="C204" s="180" t="s">
        <v>77</v>
      </c>
      <c r="D204" s="181">
        <v>1200</v>
      </c>
    </row>
    <row r="205" spans="2:4" ht="10.5" customHeight="1">
      <c r="B205" s="180" t="s">
        <v>96</v>
      </c>
      <c r="C205" s="180" t="s">
        <v>81</v>
      </c>
      <c r="D205" s="181">
        <v>700</v>
      </c>
    </row>
    <row r="206" spans="2:4">
      <c r="B206" s="180" t="s">
        <v>96</v>
      </c>
      <c r="C206" s="180" t="s">
        <v>82</v>
      </c>
      <c r="D206" s="181">
        <v>4800</v>
      </c>
    </row>
    <row r="207" spans="2:4">
      <c r="B207" s="180" t="s">
        <v>96</v>
      </c>
      <c r="C207" s="180" t="s">
        <v>83</v>
      </c>
      <c r="D207" s="181">
        <v>2200</v>
      </c>
    </row>
    <row r="208" spans="2:4">
      <c r="B208" s="180" t="s">
        <v>96</v>
      </c>
      <c r="C208" s="180" t="s">
        <v>84</v>
      </c>
      <c r="D208" s="181">
        <v>2900</v>
      </c>
    </row>
    <row r="209" spans="2:4">
      <c r="B209" s="180" t="s">
        <v>96</v>
      </c>
      <c r="C209" s="180" t="s">
        <v>85</v>
      </c>
      <c r="D209" s="181">
        <v>3700</v>
      </c>
    </row>
    <row r="210" spans="2:4">
      <c r="B210" s="180" t="s">
        <v>96</v>
      </c>
      <c r="C210" s="180" t="s">
        <v>86</v>
      </c>
      <c r="D210" s="181">
        <v>3900</v>
      </c>
    </row>
    <row r="211" spans="2:4">
      <c r="B211" s="180" t="s">
        <v>96</v>
      </c>
      <c r="C211" s="180" t="s">
        <v>87</v>
      </c>
      <c r="D211" s="181">
        <v>3600</v>
      </c>
    </row>
    <row r="212" spans="2:4">
      <c r="B212" s="180" t="s">
        <v>96</v>
      </c>
      <c r="C212" s="180" t="s">
        <v>88</v>
      </c>
      <c r="D212" s="181">
        <v>3800</v>
      </c>
    </row>
    <row r="213" spans="2:4">
      <c r="B213" s="180" t="s">
        <v>96</v>
      </c>
      <c r="C213" s="180" t="s">
        <v>89</v>
      </c>
      <c r="D213" s="181">
        <v>3100</v>
      </c>
    </row>
    <row r="214" spans="2:4">
      <c r="B214" s="180" t="s">
        <v>96</v>
      </c>
      <c r="C214" s="180" t="s">
        <v>90</v>
      </c>
      <c r="D214" s="181">
        <v>3100</v>
      </c>
    </row>
    <row r="215" spans="2:4">
      <c r="B215" s="180" t="s">
        <v>96</v>
      </c>
      <c r="C215" s="180" t="s">
        <v>91</v>
      </c>
      <c r="D215" s="181">
        <v>1800</v>
      </c>
    </row>
    <row r="216" spans="2:4">
      <c r="B216" s="180" t="s">
        <v>96</v>
      </c>
      <c r="C216" s="180" t="s">
        <v>92</v>
      </c>
      <c r="D216" s="181">
        <v>2300</v>
      </c>
    </row>
    <row r="217" spans="2:4">
      <c r="B217" s="180" t="s">
        <v>96</v>
      </c>
      <c r="C217" s="180" t="s">
        <v>93</v>
      </c>
      <c r="D217" s="181">
        <v>1900</v>
      </c>
    </row>
    <row r="218" spans="2:4">
      <c r="B218" s="180" t="s">
        <v>96</v>
      </c>
      <c r="C218" s="180" t="s">
        <v>94</v>
      </c>
      <c r="D218" s="181">
        <v>900</v>
      </c>
    </row>
    <row r="219" spans="2:4">
      <c r="B219" s="7" t="s">
        <v>204</v>
      </c>
    </row>
    <row r="220" spans="2:4">
      <c r="B220" s="203"/>
      <c r="C220" s="203"/>
      <c r="D220" s="203"/>
    </row>
    <row r="221" spans="2:4">
      <c r="B221" s="203"/>
      <c r="C221" s="203"/>
      <c r="D221" s="203"/>
    </row>
    <row r="222" spans="2:4">
      <c r="B222" s="203"/>
      <c r="C222" s="203"/>
      <c r="D222" s="203"/>
    </row>
    <row r="223" spans="2:4">
      <c r="B223" s="203"/>
      <c r="C223" s="203"/>
      <c r="D223" s="203"/>
    </row>
    <row r="224" spans="2:4">
      <c r="B224" s="203"/>
      <c r="C224" s="203"/>
      <c r="D224" s="203"/>
    </row>
    <row r="225" spans="2:4">
      <c r="B225" s="203"/>
      <c r="C225" s="203"/>
      <c r="D225" s="203"/>
    </row>
    <row r="226" spans="2:4">
      <c r="B226" s="203"/>
      <c r="C226" s="203"/>
      <c r="D226" s="203"/>
    </row>
    <row r="227" spans="2:4">
      <c r="B227" s="203"/>
      <c r="C227" s="203"/>
      <c r="D227" s="203"/>
    </row>
    <row r="228" spans="2:4">
      <c r="B228" s="203"/>
      <c r="C228" s="203"/>
      <c r="D228" s="203"/>
    </row>
    <row r="229" spans="2:4">
      <c r="B229" s="203"/>
      <c r="C229" s="203"/>
      <c r="D229" s="203"/>
    </row>
  </sheetData>
  <sheetProtection algorithmName="SHA-512" hashValue="dlSZ+GqO4HZyyJ1yxjzUJ3CHXAY+zXoGXldUm2li+rArkWgwnJyOkdDUmcbRuvV1q9769SWc4+FUyqn8Y7vxRg==" saltValue="VUerJMbeV05j1l1fD+7zmA==" spinCount="100000" sheet="1" selectLockedCells="1" selectUnlockedCells="1"/>
  <phoneticPr fontId="3"/>
  <pageMargins left="0.23622047244094491" right="0.23622047244094491" top="0.35433070866141736" bottom="0.15748031496062992" header="0.31496062992125984" footer="0.31496062992125984"/>
  <pageSetup paperSize="9" scale="74" fitToHeight="0" orientation="portrait" r:id="rId1"/>
  <rowBreaks count="1" manualBreakCount="1">
    <brk id="74"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様式一覧</vt:lpstr>
      <vt:lpstr>（様式1）総括表</vt:lpstr>
      <vt:lpstr>（様式1-1）出張一覧表（見積出張　一覧）</vt:lpstr>
      <vt:lpstr>（様式1-2）出張一覧表（見積出張　細目）</vt:lpstr>
      <vt:lpstr>（様式1-3）出張一覧表（工事出張　一覧）</vt:lpstr>
      <vt:lpstr>（様式1-4）出張一覧表（工事出張　工事別細目）</vt:lpstr>
      <vt:lpstr>（様式2）精算請求書</vt:lpstr>
      <vt:lpstr>債権者登録</vt:lpstr>
      <vt:lpstr>単価一覧</vt:lpstr>
      <vt:lpstr>'（様式1）総括表'!Print_Area</vt:lpstr>
      <vt:lpstr>'（様式1-1）出張一覧表（見積出張　一覧）'!Print_Area</vt:lpstr>
      <vt:lpstr>'（様式1-2）出張一覧表（見積出張　細目）'!Print_Area</vt:lpstr>
      <vt:lpstr>'（様式1-3）出張一覧表（工事出張　一覧）'!Print_Area</vt:lpstr>
      <vt:lpstr>'（様式1-4）出張一覧表（工事出張　工事別細目）'!Print_Area</vt:lpstr>
      <vt:lpstr>'（様式2）精算請求書'!Print_Area</vt:lpstr>
      <vt:lpstr>債権者登録!Print_Area</vt:lpstr>
      <vt:lpstr>単価一覧!Print_Area</vt:lpstr>
      <vt:lpstr>様式一覧!Print_Area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2026-05-15T07:07:44Z</dcterms:created>
  <dcterms:modified xsi:type="dcterms:W3CDTF">2026-05-18T02:00:03Z</dcterms:modified>
</cp:coreProperties>
</file>