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B5C2A016-7E6A-44D4-90DC-F50741DE2F7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'（参考）大規模型事業所（特例）計算シート'!$A$1:$S$31</definedName>
    <definedName name="_xlnm.Print_Area" localSheetId="1">記入例!$A$1:$S$31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3" l="1"/>
  <c r="T29" i="3"/>
  <c r="T28" i="3"/>
  <c r="T27" i="3"/>
  <c r="T26" i="3"/>
  <c r="O22" i="3"/>
  <c r="P16" i="3" s="1"/>
  <c r="O20" i="3"/>
  <c r="P12" i="3"/>
  <c r="K7" i="3"/>
  <c r="T30" i="2"/>
  <c r="T29" i="2"/>
  <c r="T28" i="2"/>
  <c r="T27" i="2"/>
  <c r="O22" i="2" s="1"/>
  <c r="T26" i="2"/>
  <c r="O20" i="2"/>
  <c r="P13" i="2"/>
  <c r="P12" i="2"/>
  <c r="K7" i="2"/>
  <c r="N26" i="3" l="1"/>
  <c r="P16" i="2"/>
  <c r="P17" i="3"/>
  <c r="K16" i="3"/>
  <c r="P13" i="3"/>
  <c r="K12" i="3"/>
  <c r="K12" i="2"/>
  <c r="K16" i="2" l="1"/>
  <c r="P17" i="2"/>
  <c r="N26" i="2"/>
</calcChain>
</file>

<file path=xl/sharedStrings.xml><?xml version="1.0" encoding="utf-8"?>
<sst xmlns="http://schemas.openxmlformats.org/spreadsheetml/2006/main" count="136" uniqueCount="39">
  <si>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</si>
  <si>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</si>
  <si>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</si>
  <si>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</si>
  <si>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</si>
  <si>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</si>
  <si>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</si>
  <si>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</si>
  <si>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</si>
  <si>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</si>
  <si>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</si>
  <si>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</si>
  <si>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</si>
  <si>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</si>
  <si>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</si>
  <si>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</si>
  <si>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</si>
  <si>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</si>
  <si>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</si>
  <si>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</si>
  <si>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</si>
  <si>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</si>
  <si>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</si>
  <si>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</si>
  <si>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</si>
  <si>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</si>
  <si>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</si>
  <si>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</si>
  <si>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</si>
  <si>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</si>
  <si>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</si>
  <si>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</si>
  <si>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</si>
  <si>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</si>
  <si>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</si>
  <si>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</si>
  <si>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</si>
  <si>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</si>
  <si>
    <t>７～８時間利用</t>
    <rPh sb="3" eb="5">
      <t>ジカン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</si>
</sst>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27</xdr:row>
          <xdr:rowOff>120650</xdr:rowOff>
        </xdr:from>
        <xdr:to>
          <xdr:col>1</xdr:col>
          <xdr:colOff>1835150</xdr:colOff>
          <xdr:row>28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70380D-A35A-64E7-ED69-623E0879D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27</xdr:row>
          <xdr:rowOff>120650</xdr:rowOff>
        </xdr:from>
        <xdr:to>
          <xdr:col>1</xdr:col>
          <xdr:colOff>1835150</xdr:colOff>
          <xdr:row>28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EF5188B-9B69-B961-D58E-7EA5E95C1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8"/>
  <sheetViews>
    <sheetView view="pageBreakPreview" zoomScale="70" zoomScaleNormal="100" zoomScaleSheetLayoutView="70" workbookViewId="0">
      <selection activeCell="T2" sqref="T2"/>
    </sheetView>
  </sheetViews>
  <sheetFormatPr defaultRowHeight="18" x14ac:dyDescent="0.55000000000000004"/>
  <cols>
    <col min="1" max="1" width="3.6640625" customWidth="1"/>
    <col min="2" max="2" width="33" customWidth="1"/>
    <col min="3" max="3" width="5.9140625" customWidth="1"/>
    <col min="4" max="4" width="8.58203125" customWidth="1"/>
    <col min="5" max="5" width="7.5" customWidth="1"/>
    <col min="6" max="6" width="4.5" customWidth="1"/>
    <col min="7" max="7" width="7.5" customWidth="1"/>
    <col min="10" max="10" width="2" customWidth="1"/>
    <col min="14" max="14" width="10.58203125" customWidth="1"/>
    <col min="15" max="15" width="7.08203125" customWidth="1"/>
  </cols>
  <sheetData>
    <row r="1" spans="1:21" ht="22.5" x14ac:dyDescent="0.5500000000000000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55000000000000004">
      <c r="B2" s="1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55000000000000004">
      <c r="B4" s="40" t="s">
        <v>34</v>
      </c>
      <c r="K4" s="41" t="s">
        <v>26</v>
      </c>
      <c r="T4" s="38"/>
      <c r="U4" s="38"/>
    </row>
    <row r="5" spans="1:21" ht="10.5" customHeight="1" thickBot="1" x14ac:dyDescent="0.6">
      <c r="B5" s="22"/>
      <c r="T5" s="21"/>
      <c r="U5" s="21"/>
    </row>
    <row r="6" spans="1:21" ht="17.25" customHeight="1" thickBot="1" x14ac:dyDescent="0.6">
      <c r="B6" s="23" t="s">
        <v>29</v>
      </c>
      <c r="C6" s="19"/>
      <c r="D6" s="19"/>
      <c r="E6" s="20"/>
      <c r="G6" s="9"/>
      <c r="H6" t="s">
        <v>0</v>
      </c>
      <c r="K6" t="s">
        <v>30</v>
      </c>
      <c r="T6" s="21"/>
      <c r="U6" s="21"/>
    </row>
    <row r="7" spans="1:21" ht="17.25" customHeight="1" x14ac:dyDescent="0.55000000000000004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 x14ac:dyDescent="0.55000000000000004">
      <c r="B8" s="1"/>
      <c r="C8" s="10"/>
      <c r="E8" s="6"/>
      <c r="F8" s="11"/>
      <c r="T8" s="21"/>
      <c r="U8" s="21"/>
    </row>
    <row r="9" spans="1:21" ht="17.25" customHeight="1" thickBot="1" x14ac:dyDescent="0.6">
      <c r="B9" s="25" t="s">
        <v>35</v>
      </c>
      <c r="T9" s="21"/>
      <c r="U9" s="21"/>
    </row>
    <row r="10" spans="1:21" ht="17.25" customHeight="1" thickBot="1" x14ac:dyDescent="0.6">
      <c r="B10" s="14" t="s">
        <v>36</v>
      </c>
      <c r="C10" s="5"/>
      <c r="D10" t="s">
        <v>0</v>
      </c>
      <c r="K10" t="s">
        <v>11</v>
      </c>
      <c r="T10" s="21"/>
      <c r="U10" s="21"/>
    </row>
    <row r="11" spans="1:21" ht="17.25" customHeight="1" thickBot="1" x14ac:dyDescent="0.6">
      <c r="B11" s="14" t="s">
        <v>10</v>
      </c>
      <c r="C11" s="3"/>
      <c r="D11" t="s">
        <v>0</v>
      </c>
      <c r="K11" t="s">
        <v>20</v>
      </c>
      <c r="T11" s="21"/>
      <c r="U11" s="21"/>
    </row>
    <row r="12" spans="1:21" ht="17.25" customHeight="1" x14ac:dyDescent="0.55000000000000004">
      <c r="K12" s="29" t="e">
        <f>IF(P12&gt;=0.8,"要件①を満たしている","要件①を満たしていない")</f>
        <v>#DIV/0!</v>
      </c>
      <c r="L12" s="29"/>
      <c r="M12" s="29"/>
      <c r="O12" s="12" t="s">
        <v>31</v>
      </c>
      <c r="P12" s="39" t="e">
        <f>$C$11/$C$10</f>
        <v>#DIV/0!</v>
      </c>
      <c r="T12" s="21"/>
      <c r="U12" s="21"/>
    </row>
    <row r="13" spans="1:21" ht="17.25" customHeight="1" x14ac:dyDescent="0.55000000000000004">
      <c r="O13" t="s">
        <v>12</v>
      </c>
      <c r="P13" s="16" t="e">
        <f>IF(P12&lt;0.8,ROUNDUP(C10*0.8-C11,0),"-")</f>
        <v>#DIV/0!</v>
      </c>
      <c r="Q13" t="s">
        <v>13</v>
      </c>
      <c r="T13" s="21"/>
      <c r="U13" s="21"/>
    </row>
    <row r="14" spans="1:21" ht="17.25" customHeight="1" thickBot="1" x14ac:dyDescent="0.6">
      <c r="B14" s="26" t="s">
        <v>32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6">
      <c r="B15" s="14" t="s">
        <v>3</v>
      </c>
      <c r="C15" s="5"/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6">
      <c r="B16" s="14" t="s">
        <v>4</v>
      </c>
      <c r="C16" s="4"/>
      <c r="D16" t="s">
        <v>0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33</v>
      </c>
      <c r="P16" s="32" t="e">
        <f ca="1">$O$20/O22</f>
        <v>#DIV/0!</v>
      </c>
      <c r="Q16" t="s">
        <v>14</v>
      </c>
      <c r="T16" s="21"/>
      <c r="U16" s="21"/>
    </row>
    <row r="17" spans="2:21" ht="17.25" customHeight="1" thickBot="1" x14ac:dyDescent="0.6">
      <c r="B17" s="14" t="s">
        <v>5</v>
      </c>
      <c r="C17" s="5"/>
      <c r="D17" t="s">
        <v>0</v>
      </c>
      <c r="O17" t="s">
        <v>12</v>
      </c>
      <c r="P17" s="16" t="e">
        <f ca="1">IF(P16&gt;10,(O20/10-O22),"-")</f>
        <v>#DIV/0!</v>
      </c>
      <c r="Q17" t="s">
        <v>22</v>
      </c>
      <c r="R17" s="6"/>
      <c r="T17" s="21"/>
      <c r="U17" s="21"/>
    </row>
    <row r="18" spans="2:21" ht="17.25" customHeight="1" thickBot="1" x14ac:dyDescent="0.6">
      <c r="B18" s="14" t="s">
        <v>6</v>
      </c>
      <c r="C18" s="4"/>
      <c r="D18" t="s">
        <v>0</v>
      </c>
      <c r="T18" s="21"/>
      <c r="U18" s="21"/>
    </row>
    <row r="19" spans="2:21" ht="17.25" customHeight="1" thickBot="1" x14ac:dyDescent="0.6">
      <c r="B19" s="14" t="s">
        <v>7</v>
      </c>
      <c r="C19" s="5"/>
      <c r="D19" t="s">
        <v>0</v>
      </c>
      <c r="T19" s="21"/>
      <c r="U19" s="21"/>
    </row>
    <row r="20" spans="2:21" ht="17.25" customHeight="1" thickBot="1" x14ac:dyDescent="0.6">
      <c r="B20" s="14" t="s">
        <v>8</v>
      </c>
      <c r="C20" s="3"/>
      <c r="D20" t="s">
        <v>0</v>
      </c>
      <c r="I20" s="6"/>
      <c r="L20" t="s">
        <v>19</v>
      </c>
      <c r="O20" s="15">
        <f>C15*1+C16*2+C17*3+C18*4+C19*5+C20*6+C21*7</f>
        <v>0</v>
      </c>
      <c r="P20" t="s">
        <v>15</v>
      </c>
      <c r="T20" s="21"/>
      <c r="U20" s="21"/>
    </row>
    <row r="21" spans="2:21" ht="17.25" customHeight="1" thickBot="1" x14ac:dyDescent="0.6">
      <c r="B21" s="14" t="s">
        <v>38</v>
      </c>
      <c r="C21" s="3"/>
      <c r="D21" t="s">
        <v>0</v>
      </c>
      <c r="I21" s="6"/>
      <c r="T21" s="21"/>
      <c r="U21" s="21"/>
    </row>
    <row r="22" spans="2:21" s="6" customFormat="1" ht="17.25" customHeight="1" x14ac:dyDescent="0.55000000000000004">
      <c r="J22"/>
      <c r="K22"/>
      <c r="L22" t="s">
        <v>18</v>
      </c>
      <c r="M22"/>
      <c r="N22"/>
      <c r="O22" s="15">
        <f ca="1">SUM(OFFSET(T26,0,0,COUNT(T:T),1))</f>
        <v>0</v>
      </c>
      <c r="P22" t="s">
        <v>15</v>
      </c>
      <c r="Q22"/>
      <c r="R22"/>
      <c r="S22"/>
      <c r="T22" s="21"/>
      <c r="U22" s="21"/>
    </row>
    <row r="23" spans="2:21" s="6" customFormat="1" x14ac:dyDescent="0.55000000000000004">
      <c r="B23" s="33" t="s">
        <v>28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 x14ac:dyDescent="0.55000000000000004">
      <c r="T24" s="21"/>
      <c r="U24" s="21"/>
    </row>
    <row r="25" spans="2:21" ht="18.5" thickBot="1" x14ac:dyDescent="0.6">
      <c r="C25" t="s">
        <v>23</v>
      </c>
      <c r="E25" t="s">
        <v>21</v>
      </c>
      <c r="G25" t="s">
        <v>16</v>
      </c>
      <c r="T25" s="35" t="s">
        <v>26</v>
      </c>
      <c r="U25" s="35"/>
    </row>
    <row r="26" spans="2:21" ht="24.75" customHeight="1" thickBot="1" x14ac:dyDescent="0.6">
      <c r="B26" s="46" t="s">
        <v>37</v>
      </c>
      <c r="C26" s="2"/>
      <c r="D26" t="s">
        <v>24</v>
      </c>
      <c r="E26" s="2"/>
      <c r="F26" t="s">
        <v>9</v>
      </c>
      <c r="G26" s="2"/>
      <c r="H26" t="s">
        <v>0</v>
      </c>
      <c r="M26" s="36" t="s">
        <v>1</v>
      </c>
      <c r="N26" s="45" t="e">
        <f ca="1">IF(OR(G6&lt;=750,AND(P12&gt;=0.8,$P$16&lt;=10)),"通常規模型リハビリテーション費","大規模型リハビリテーション費")</f>
        <v>#DIV/0!</v>
      </c>
      <c r="O26" s="45"/>
      <c r="P26" s="45"/>
      <c r="Q26" s="45"/>
      <c r="R26" s="37"/>
      <c r="S26" s="38"/>
      <c r="T26" s="35">
        <f>PRODUCT(C26,E26,G26)</f>
        <v>0</v>
      </c>
      <c r="U26" s="35" t="s">
        <v>25</v>
      </c>
    </row>
    <row r="27" spans="2:21" ht="19" thickTop="1" thickBot="1" x14ac:dyDescent="0.6">
      <c r="B27" s="46"/>
      <c r="C27" s="5"/>
      <c r="D27" t="s">
        <v>24</v>
      </c>
      <c r="E27" s="5"/>
      <c r="F27" t="s">
        <v>9</v>
      </c>
      <c r="G27" s="5"/>
      <c r="H27" t="s">
        <v>0</v>
      </c>
      <c r="M27" s="8"/>
      <c r="N27" s="8"/>
      <c r="O27" s="8"/>
      <c r="Q27" s="8" t="s">
        <v>17</v>
      </c>
      <c r="T27" s="35">
        <f>PRODUCT(C27,E27,G27)</f>
        <v>0</v>
      </c>
      <c r="U27" s="35" t="s">
        <v>25</v>
      </c>
    </row>
    <row r="28" spans="2:21" ht="18.5" thickBot="1" x14ac:dyDescent="0.6">
      <c r="B28" s="43"/>
      <c r="C28" s="3"/>
      <c r="D28" t="s">
        <v>24</v>
      </c>
      <c r="E28" s="3"/>
      <c r="F28" t="s">
        <v>9</v>
      </c>
      <c r="G28" s="3"/>
      <c r="H28" t="s">
        <v>0</v>
      </c>
      <c r="T28" s="35">
        <f>PRODUCT(C28,E28,G28)</f>
        <v>0</v>
      </c>
      <c r="U28" s="35" t="s">
        <v>25</v>
      </c>
    </row>
    <row r="29" spans="2:21" ht="18.5" thickBot="1" x14ac:dyDescent="0.6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0" spans="2:21" ht="18.5" thickBot="1" x14ac:dyDescent="0.6">
      <c r="B30" s="43"/>
      <c r="C30" s="3"/>
      <c r="D30" t="s">
        <v>24</v>
      </c>
      <c r="E30" s="3"/>
      <c r="F30" t="s">
        <v>9</v>
      </c>
      <c r="G30" s="3"/>
      <c r="H30" t="s">
        <v>0</v>
      </c>
      <c r="T30" s="35">
        <f>PRODUCT(C30,E30,G30)</f>
        <v>0</v>
      </c>
      <c r="U30" s="35" t="s">
        <v>25</v>
      </c>
    </row>
    <row r="33" spans="2:5" x14ac:dyDescent="0.55000000000000004">
      <c r="C33" s="6"/>
      <c r="D33" s="21"/>
      <c r="E33" s="6"/>
    </row>
    <row r="34" spans="2:5" x14ac:dyDescent="0.55000000000000004">
      <c r="B34" s="6"/>
    </row>
    <row r="35" spans="2:5" ht="18.75" customHeight="1" x14ac:dyDescent="0.55000000000000004">
      <c r="B35" s="6"/>
    </row>
    <row r="36" spans="2:5" x14ac:dyDescent="0.55000000000000004">
      <c r="B36" s="6"/>
    </row>
    <row r="37" spans="2:5" x14ac:dyDescent="0.55000000000000004">
      <c r="B37" s="6"/>
    </row>
    <row r="38" spans="2:5" x14ac:dyDescent="0.55000000000000004">
      <c r="B38" s="6"/>
    </row>
  </sheetData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603250</xdr:colOff>
                    <xdr:row>27</xdr:row>
                    <xdr:rowOff>120650</xdr:rowOff>
                  </from>
                  <to>
                    <xdr:col>1</xdr:col>
                    <xdr:colOff>1835150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38"/>
  <sheetViews>
    <sheetView tabSelected="1" view="pageBreakPreview" zoomScale="80" zoomScaleNormal="100" zoomScaleSheetLayoutView="80" workbookViewId="0">
      <selection activeCell="T2" sqref="T2"/>
    </sheetView>
  </sheetViews>
  <sheetFormatPr defaultRowHeight="18" x14ac:dyDescent="0.55000000000000004"/>
  <cols>
    <col min="1" max="1" width="3.6640625" customWidth="1"/>
    <col min="2" max="2" width="33" customWidth="1"/>
    <col min="3" max="3" width="5.9140625" customWidth="1"/>
    <col min="4" max="4" width="8.58203125" customWidth="1"/>
    <col min="5" max="5" width="7.5" customWidth="1"/>
    <col min="6" max="6" width="4.5" customWidth="1"/>
    <col min="7" max="7" width="7.5" customWidth="1"/>
    <col min="10" max="10" width="2" customWidth="1"/>
    <col min="14" max="14" width="10.58203125" customWidth="1"/>
    <col min="15" max="15" width="7.08203125" customWidth="1"/>
  </cols>
  <sheetData>
    <row r="1" spans="1:21" ht="22.5" x14ac:dyDescent="0.5500000000000000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55000000000000004">
      <c r="B2" s="1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55000000000000004">
      <c r="B4" s="40" t="s">
        <v>34</v>
      </c>
      <c r="K4" s="41" t="s">
        <v>26</v>
      </c>
      <c r="T4" s="38"/>
      <c r="U4" s="38"/>
    </row>
    <row r="5" spans="1:21" ht="10.5" customHeight="1" thickBot="1" x14ac:dyDescent="0.6">
      <c r="B5" s="22"/>
      <c r="T5" s="21"/>
      <c r="U5" s="21"/>
    </row>
    <row r="6" spans="1:21" ht="17.25" customHeight="1" thickBot="1" x14ac:dyDescent="0.6">
      <c r="B6" s="23" t="s">
        <v>29</v>
      </c>
      <c r="C6" s="19"/>
      <c r="D6" s="19"/>
      <c r="E6" s="20"/>
      <c r="G6" s="9">
        <v>800</v>
      </c>
      <c r="H6" t="s">
        <v>0</v>
      </c>
      <c r="K6" t="s">
        <v>30</v>
      </c>
      <c r="T6" s="21"/>
      <c r="U6" s="21"/>
    </row>
    <row r="7" spans="1:21" ht="17.25" customHeight="1" x14ac:dyDescent="0.55000000000000004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 x14ac:dyDescent="0.55000000000000004">
      <c r="B8" s="1"/>
      <c r="C8" s="10"/>
      <c r="E8" s="6"/>
      <c r="F8" s="11"/>
      <c r="T8" s="21"/>
      <c r="U8" s="21"/>
    </row>
    <row r="9" spans="1:21" ht="17.25" customHeight="1" thickBot="1" x14ac:dyDescent="0.6">
      <c r="B9" s="25" t="s">
        <v>35</v>
      </c>
      <c r="T9" s="21"/>
      <c r="U9" s="21"/>
    </row>
    <row r="10" spans="1:21" ht="17.25" customHeight="1" thickBot="1" x14ac:dyDescent="0.6">
      <c r="B10" s="14" t="s">
        <v>36</v>
      </c>
      <c r="C10" s="5">
        <v>19</v>
      </c>
      <c r="D10" t="s">
        <v>0</v>
      </c>
      <c r="K10" t="s">
        <v>11</v>
      </c>
      <c r="T10" s="21"/>
      <c r="U10" s="21"/>
    </row>
    <row r="11" spans="1:21" ht="17.25" customHeight="1" thickBot="1" x14ac:dyDescent="0.6">
      <c r="B11" s="14" t="s">
        <v>10</v>
      </c>
      <c r="C11" s="3">
        <v>2</v>
      </c>
      <c r="D11" t="s">
        <v>0</v>
      </c>
      <c r="K11" t="s">
        <v>20</v>
      </c>
      <c r="T11" s="21"/>
      <c r="U11" s="21"/>
    </row>
    <row r="12" spans="1:21" ht="17.25" customHeight="1" x14ac:dyDescent="0.55000000000000004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31</v>
      </c>
      <c r="P12" s="39">
        <f>$C$11/$C$10</f>
        <v>0.10526315789473684</v>
      </c>
      <c r="T12" s="21"/>
      <c r="U12" s="21"/>
    </row>
    <row r="13" spans="1:21" ht="17.25" customHeight="1" x14ac:dyDescent="0.55000000000000004">
      <c r="O13" t="s">
        <v>12</v>
      </c>
      <c r="P13" s="16">
        <f>IF(P12&lt;0.8,ROUNDUP(C10*0.8-C11,0),"-")</f>
        <v>14</v>
      </c>
      <c r="Q13" t="s">
        <v>13</v>
      </c>
      <c r="T13" s="21"/>
      <c r="U13" s="21"/>
    </row>
    <row r="14" spans="1:21" ht="17.25" customHeight="1" thickBot="1" x14ac:dyDescent="0.6">
      <c r="B14" s="26" t="s">
        <v>32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6">
      <c r="B15" s="14" t="s">
        <v>3</v>
      </c>
      <c r="C15" s="5">
        <v>200</v>
      </c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6">
      <c r="B16" s="14" t="s">
        <v>4</v>
      </c>
      <c r="C16" s="4">
        <v>600</v>
      </c>
      <c r="D16" t="s">
        <v>0</v>
      </c>
      <c r="K16" s="30" t="str">
        <f ca="1">IF($P$16&lt;=10,"要件②を満たしている","要件②を満たしていない")</f>
        <v>要件②を満たしていない</v>
      </c>
      <c r="L16" s="31"/>
      <c r="M16" s="31"/>
      <c r="O16" s="13" t="s">
        <v>33</v>
      </c>
      <c r="P16" s="32">
        <f ca="1">$O$20/O22</f>
        <v>11.561264822134387</v>
      </c>
      <c r="Q16" t="s">
        <v>14</v>
      </c>
      <c r="T16" s="21"/>
      <c r="U16" s="21"/>
    </row>
    <row r="17" spans="2:21" ht="17.25" customHeight="1" thickBot="1" x14ac:dyDescent="0.6">
      <c r="B17" s="14" t="s">
        <v>5</v>
      </c>
      <c r="C17" s="5">
        <v>300</v>
      </c>
      <c r="D17" t="s">
        <v>0</v>
      </c>
      <c r="O17" t="s">
        <v>12</v>
      </c>
      <c r="P17" s="16">
        <f ca="1">IF(P16&gt;10,(O20/10-O22),"-")</f>
        <v>158</v>
      </c>
      <c r="Q17" t="s">
        <v>22</v>
      </c>
      <c r="R17" s="6"/>
      <c r="T17" s="21"/>
      <c r="U17" s="21"/>
    </row>
    <row r="18" spans="2:21" ht="17.25" customHeight="1" thickBot="1" x14ac:dyDescent="0.6">
      <c r="B18" s="14" t="s">
        <v>6</v>
      </c>
      <c r="C18" s="4">
        <v>100</v>
      </c>
      <c r="D18" t="s">
        <v>0</v>
      </c>
      <c r="T18" s="21"/>
      <c r="U18" s="21"/>
    </row>
    <row r="19" spans="2:21" ht="17.25" customHeight="1" thickBot="1" x14ac:dyDescent="0.6">
      <c r="B19" s="14" t="s">
        <v>7</v>
      </c>
      <c r="C19" s="5">
        <v>500</v>
      </c>
      <c r="D19" t="s">
        <v>0</v>
      </c>
      <c r="T19" s="21"/>
      <c r="U19" s="21"/>
    </row>
    <row r="20" spans="2:21" ht="17.25" customHeight="1" thickBot="1" x14ac:dyDescent="0.6">
      <c r="B20" s="14" t="s">
        <v>8</v>
      </c>
      <c r="C20" s="3">
        <v>500</v>
      </c>
      <c r="D20" t="s">
        <v>0</v>
      </c>
      <c r="I20" s="6"/>
      <c r="L20" t="s">
        <v>19</v>
      </c>
      <c r="O20" s="15">
        <f>C15*1+C16*2+C17*3+C18*4+C19*5+C20*6+C21*7</f>
        <v>11700</v>
      </c>
      <c r="P20" t="s">
        <v>15</v>
      </c>
      <c r="T20" s="21"/>
      <c r="U20" s="21"/>
    </row>
    <row r="21" spans="2:21" ht="17.25" customHeight="1" thickBot="1" x14ac:dyDescent="0.6">
      <c r="B21" s="14" t="s">
        <v>38</v>
      </c>
      <c r="C21" s="3">
        <v>500</v>
      </c>
      <c r="D21" t="s">
        <v>0</v>
      </c>
      <c r="I21" s="6"/>
      <c r="T21" s="21"/>
      <c r="U21" s="21"/>
    </row>
    <row r="22" spans="2:21" s="6" customFormat="1" ht="17.25" customHeight="1" x14ac:dyDescent="0.55000000000000004">
      <c r="J22"/>
      <c r="K22"/>
      <c r="L22" t="s">
        <v>18</v>
      </c>
      <c r="M22"/>
      <c r="N22"/>
      <c r="O22" s="15">
        <f ca="1">SUM(OFFSET(T26,0,0,COUNT(T:T),1))</f>
        <v>1012</v>
      </c>
      <c r="P22" t="s">
        <v>15</v>
      </c>
      <c r="Q22"/>
      <c r="R22"/>
      <c r="S22"/>
      <c r="T22" s="21"/>
      <c r="U22" s="21"/>
    </row>
    <row r="23" spans="2:21" s="6" customFormat="1" x14ac:dyDescent="0.55000000000000004">
      <c r="B23" s="33" t="s">
        <v>28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 x14ac:dyDescent="0.55000000000000004">
      <c r="T24" s="21"/>
      <c r="U24" s="21"/>
    </row>
    <row r="25" spans="2:21" ht="18.5" thickBot="1" x14ac:dyDescent="0.6">
      <c r="C25" t="s">
        <v>23</v>
      </c>
      <c r="E25" t="s">
        <v>21</v>
      </c>
      <c r="G25" t="s">
        <v>16</v>
      </c>
      <c r="T25" s="35" t="s">
        <v>26</v>
      </c>
      <c r="U25" s="35"/>
    </row>
    <row r="26" spans="2:21" ht="24.75" customHeight="1" thickBot="1" x14ac:dyDescent="0.6">
      <c r="B26" s="46" t="s">
        <v>37</v>
      </c>
      <c r="C26" s="2">
        <v>8</v>
      </c>
      <c r="D26" t="s">
        <v>24</v>
      </c>
      <c r="E26" s="2">
        <v>20</v>
      </c>
      <c r="F26" t="s">
        <v>9</v>
      </c>
      <c r="G26" s="2">
        <v>4</v>
      </c>
      <c r="H26" t="s">
        <v>0</v>
      </c>
      <c r="M26" s="36" t="s">
        <v>1</v>
      </c>
      <c r="N26" s="45" t="str">
        <f ca="1">IF(OR(G6&lt;=750,AND(P12&gt;=0.8,$P$16&lt;=10)),"通常規模型リハビリテーション費","大規模型リハビリテーション費")</f>
        <v>大規模型リハビリテーション費</v>
      </c>
      <c r="O26" s="45"/>
      <c r="P26" s="45"/>
      <c r="Q26" s="45"/>
      <c r="R26" s="37"/>
      <c r="S26" s="38"/>
      <c r="T26" s="35">
        <f>PRODUCT(C26,E26,G26)</f>
        <v>640</v>
      </c>
      <c r="U26" s="35" t="s">
        <v>25</v>
      </c>
    </row>
    <row r="27" spans="2:21" ht="19" thickTop="1" thickBot="1" x14ac:dyDescent="0.6">
      <c r="B27" s="46"/>
      <c r="C27" s="5">
        <v>4.5</v>
      </c>
      <c r="D27" t="s">
        <v>24</v>
      </c>
      <c r="E27" s="5">
        <v>20</v>
      </c>
      <c r="F27" t="s">
        <v>9</v>
      </c>
      <c r="G27" s="5">
        <v>2</v>
      </c>
      <c r="H27" t="s">
        <v>0</v>
      </c>
      <c r="M27" s="8"/>
      <c r="N27" s="8"/>
      <c r="O27" s="8"/>
      <c r="Q27" s="8" t="s">
        <v>17</v>
      </c>
      <c r="T27" s="35">
        <f>PRODUCT(C27,E27,G27)</f>
        <v>180</v>
      </c>
      <c r="U27" s="35" t="s">
        <v>25</v>
      </c>
    </row>
    <row r="28" spans="2:21" ht="18.5" thickBot="1" x14ac:dyDescent="0.6">
      <c r="B28" s="43"/>
      <c r="C28" s="3">
        <v>8</v>
      </c>
      <c r="D28" t="s">
        <v>24</v>
      </c>
      <c r="E28" s="3">
        <v>12</v>
      </c>
      <c r="F28" t="s">
        <v>9</v>
      </c>
      <c r="G28" s="3">
        <v>1</v>
      </c>
      <c r="H28" t="s">
        <v>0</v>
      </c>
      <c r="T28" s="35">
        <f>PRODUCT(C28,E28,G28)</f>
        <v>96</v>
      </c>
      <c r="U28" s="35" t="s">
        <v>25</v>
      </c>
    </row>
    <row r="29" spans="2:21" ht="18.5" thickBot="1" x14ac:dyDescent="0.6">
      <c r="B29" s="43"/>
      <c r="C29" s="3">
        <v>8</v>
      </c>
      <c r="D29" t="s">
        <v>24</v>
      </c>
      <c r="E29" s="3">
        <v>12</v>
      </c>
      <c r="F29" t="s">
        <v>9</v>
      </c>
      <c r="G29" s="3">
        <v>1</v>
      </c>
      <c r="H29" t="s">
        <v>0</v>
      </c>
      <c r="T29" s="35">
        <f>PRODUCT(C29,E29,G29)</f>
        <v>96</v>
      </c>
      <c r="U29" s="35" t="s">
        <v>25</v>
      </c>
    </row>
    <row r="30" spans="2:21" ht="18.5" thickBot="1" x14ac:dyDescent="0.6">
      <c r="B30" s="43"/>
      <c r="C30" s="3"/>
      <c r="D30" t="s">
        <v>24</v>
      </c>
      <c r="E30" s="3"/>
      <c r="F30" t="s">
        <v>9</v>
      </c>
      <c r="G30" s="3"/>
      <c r="H30" t="s">
        <v>0</v>
      </c>
      <c r="T30" s="35">
        <f>PRODUCT(C30,E30,G30)</f>
        <v>0</v>
      </c>
      <c r="U30" s="35" t="s">
        <v>25</v>
      </c>
    </row>
    <row r="33" spans="2:5" x14ac:dyDescent="0.55000000000000004">
      <c r="C33" s="6"/>
      <c r="D33" s="21"/>
      <c r="E33" s="6"/>
    </row>
    <row r="34" spans="2:5" x14ac:dyDescent="0.55000000000000004">
      <c r="B34" s="6"/>
    </row>
    <row r="35" spans="2:5" ht="18.75" customHeight="1" x14ac:dyDescent="0.55000000000000004">
      <c r="B35" s="6"/>
    </row>
    <row r="36" spans="2:5" x14ac:dyDescent="0.55000000000000004">
      <c r="B36" s="6"/>
    </row>
    <row r="37" spans="2:5" x14ac:dyDescent="0.55000000000000004">
      <c r="B37" s="6"/>
    </row>
    <row r="38" spans="2:5" x14ac:dyDescent="0.55000000000000004">
      <c r="B38" s="6"/>
    </row>
  </sheetData>
  <mergeCells count="3">
    <mergeCell ref="C2:S2"/>
    <mergeCell ref="B26:B27"/>
    <mergeCell ref="N26:Q26"/>
  </mergeCells>
  <phoneticPr fontId="1"/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603250</xdr:colOff>
                    <xdr:row>27</xdr:row>
                    <xdr:rowOff>120650</xdr:rowOff>
                  </from>
                  <to>
                    <xdr:col>1</xdr:col>
                    <xdr:colOff>1835150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2024-05-09T05:22:51Z</dcterms:modified>
</cp:coreProperties>
</file>